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8" windowWidth="14808" windowHeight="8016"/>
  </bookViews>
  <sheets>
    <sheet name="SEZIONI" sheetId="2" r:id="rId1"/>
    <sheet name="RIEPILOGO" sheetId="3" r:id="rId2"/>
  </sheets>
  <calcPr calcId="145621"/>
</workbook>
</file>

<file path=xl/calcChain.xml><?xml version="1.0" encoding="utf-8"?>
<calcChain xmlns="http://schemas.openxmlformats.org/spreadsheetml/2006/main">
  <c r="G30" i="3" l="1"/>
  <c r="G29" i="3"/>
  <c r="G28" i="3"/>
  <c r="D21" i="3"/>
  <c r="D17" i="3"/>
  <c r="D13" i="3"/>
  <c r="D14" i="3"/>
  <c r="D15" i="3"/>
  <c r="D16" i="3"/>
  <c r="D9" i="3"/>
  <c r="D8" i="3"/>
  <c r="D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7" i="3"/>
  <c r="O14" i="3" l="1"/>
  <c r="N14" i="3"/>
  <c r="P14" i="3" s="1"/>
  <c r="P13" i="3" l="1"/>
  <c r="P192" i="2" l="1"/>
  <c r="P15" i="2"/>
  <c r="P14" i="2"/>
  <c r="P51" i="2"/>
  <c r="P50" i="2"/>
  <c r="P193" i="2"/>
  <c r="P158" i="2"/>
  <c r="P157" i="2"/>
  <c r="P123" i="2"/>
  <c r="P122" i="2"/>
  <c r="P87" i="2"/>
  <c r="L9" i="3" l="1"/>
  <c r="K9" i="3"/>
  <c r="L14" i="3"/>
  <c r="K14" i="3"/>
  <c r="K195" i="2"/>
  <c r="K190" i="2"/>
  <c r="Q193" i="2" s="1"/>
  <c r="K160" i="2"/>
  <c r="K155" i="2"/>
  <c r="Q158" i="2" s="1"/>
  <c r="K125" i="2"/>
  <c r="K120" i="2"/>
  <c r="Q123" i="2" s="1"/>
  <c r="K89" i="2"/>
  <c r="N81" i="2" s="1"/>
  <c r="K84" i="2"/>
  <c r="Q87" i="2" s="1"/>
  <c r="K53" i="2"/>
  <c r="K48" i="2"/>
  <c r="Q50" i="2" s="1"/>
  <c r="K17" i="2"/>
  <c r="K12" i="2"/>
  <c r="Q15" i="2" s="1"/>
  <c r="Q51" i="2" l="1"/>
  <c r="Q122" i="2"/>
  <c r="Q157" i="2"/>
  <c r="Q14" i="2"/>
  <c r="Q86" i="2"/>
  <c r="Q192" i="2"/>
  <c r="N9" i="2"/>
  <c r="N117" i="2"/>
  <c r="N187" i="2"/>
  <c r="N45" i="2"/>
  <c r="N152" i="2"/>
  <c r="K16" i="3" l="1"/>
  <c r="K11" i="3" l="1"/>
  <c r="N8" i="3" l="1"/>
  <c r="Q13" i="3"/>
  <c r="Q14" i="3"/>
  <c r="G26" i="3"/>
  <c r="D26" i="3"/>
  <c r="D205" i="2"/>
  <c r="G205" i="2"/>
  <c r="D170" i="2"/>
  <c r="D135" i="2"/>
  <c r="G135" i="2"/>
  <c r="G170" i="2"/>
  <c r="C16" i="3" l="1"/>
  <c r="C15" i="3"/>
  <c r="C14" i="3"/>
  <c r="C13" i="3"/>
  <c r="C9" i="3"/>
  <c r="C8" i="3"/>
  <c r="C7" i="3"/>
  <c r="C200" i="2"/>
  <c r="C196" i="2"/>
  <c r="C195" i="2"/>
  <c r="C194" i="2"/>
  <c r="C193" i="2"/>
  <c r="C192" i="2"/>
  <c r="C188" i="2"/>
  <c r="C187" i="2"/>
  <c r="C186" i="2"/>
  <c r="C165" i="2"/>
  <c r="C161" i="2"/>
  <c r="C160" i="2"/>
  <c r="C159" i="2"/>
  <c r="C158" i="2"/>
  <c r="C157" i="2"/>
  <c r="C153" i="2"/>
  <c r="C152" i="2"/>
  <c r="C151" i="2"/>
  <c r="C130" i="2"/>
  <c r="C126" i="2"/>
  <c r="C125" i="2"/>
  <c r="C124" i="2"/>
  <c r="C123" i="2"/>
  <c r="C122" i="2"/>
  <c r="C118" i="2"/>
  <c r="C117" i="2"/>
  <c r="C116" i="2"/>
  <c r="C94" i="2"/>
  <c r="C90" i="2"/>
  <c r="C89" i="2"/>
  <c r="C88" i="2"/>
  <c r="C87" i="2"/>
  <c r="C86" i="2"/>
  <c r="C82" i="2"/>
  <c r="C81" i="2"/>
  <c r="C80" i="2"/>
  <c r="C58" i="2"/>
  <c r="C54" i="2"/>
  <c r="C53" i="2"/>
  <c r="C52" i="2"/>
  <c r="C51" i="2"/>
  <c r="C50" i="2"/>
  <c r="C46" i="2"/>
  <c r="C45" i="2"/>
  <c r="C44" i="2"/>
  <c r="C205" i="2" l="1"/>
  <c r="C135" i="2"/>
  <c r="C170" i="2"/>
  <c r="G100" i="2" l="1"/>
  <c r="D100" i="2"/>
  <c r="G64" i="2"/>
  <c r="D64" i="2"/>
  <c r="C100" i="2" l="1"/>
  <c r="D106" i="2" s="1"/>
  <c r="D176" i="2"/>
  <c r="C64" i="2"/>
  <c r="G70" i="2" s="1"/>
  <c r="D211" i="2"/>
  <c r="G141" i="2"/>
  <c r="G28" i="2"/>
  <c r="D28" i="2"/>
  <c r="C22" i="2"/>
  <c r="C21" i="3" s="1"/>
  <c r="D70" i="2" l="1"/>
  <c r="G106" i="2"/>
  <c r="G176" i="2"/>
  <c r="G211" i="2"/>
  <c r="D141" i="2"/>
  <c r="C28" i="2"/>
  <c r="G34" i="2" s="1"/>
  <c r="C18" i="2"/>
  <c r="C17" i="3" l="1"/>
  <c r="C26" i="3" s="1"/>
  <c r="C17" i="2"/>
  <c r="C16" i="2"/>
  <c r="C15" i="2"/>
  <c r="C14" i="2"/>
  <c r="C10" i="2"/>
  <c r="C9" i="2"/>
  <c r="C8" i="2"/>
  <c r="D32" i="3" l="1"/>
  <c r="G32" i="3"/>
  <c r="D34" i="2"/>
</calcChain>
</file>

<file path=xl/sharedStrings.xml><?xml version="1.0" encoding="utf-8"?>
<sst xmlns="http://schemas.openxmlformats.org/spreadsheetml/2006/main" count="428" uniqueCount="64">
  <si>
    <t>COMUNE DI CARCARE</t>
  </si>
  <si>
    <t>Collegio Uninominale</t>
  </si>
  <si>
    <t>Collegio Plurinominale</t>
  </si>
  <si>
    <t>n.</t>
  </si>
  <si>
    <t>Cognome e Nome</t>
  </si>
  <si>
    <t>Totale voti validi al candidato uninominale/ o ad una lista ad esso collegata</t>
  </si>
  <si>
    <t>Totale voti validi espressi SOLTANTO per il candidato uninominale</t>
  </si>
  <si>
    <t>LISTE COLLEGATE</t>
  </si>
  <si>
    <t>Totale voti validi per l'unica/una delle liste collegate</t>
  </si>
  <si>
    <t>MOVIMENTO 5 STELLE</t>
  </si>
  <si>
    <t>TOTALE VOTI VALIDI</t>
  </si>
  <si>
    <t>Totale voti validi ai candidati uninominali e/o ad una lista ad essa collegata</t>
  </si>
  <si>
    <t>Totale voti validi espressi soltanto per i candidati uninominali</t>
  </si>
  <si>
    <t>Collegio plurinominale/uninominale                                       LIGURIA 01                                                                                        LIGURIA 02 SAVONA</t>
  </si>
  <si>
    <t>schede bianche</t>
  </si>
  <si>
    <t>schede nulle</t>
  </si>
  <si>
    <t>TOTALE VOTANTI CAMERA DEI DEPUTATI</t>
  </si>
  <si>
    <t>TOTALE SCHEDE</t>
  </si>
  <si>
    <t>SEZIONE N.1</t>
  </si>
  <si>
    <t>UNIONE POPOLARE CON DE MAGISTRIS</t>
  </si>
  <si>
    <t>FRATELLI D’ITALIA CON GIORGIA MELONI</t>
  </si>
  <si>
    <t>FORZA ITALIA BERLUSCONI PRESIDENTE</t>
  </si>
  <si>
    <t>NOI MODERATI</t>
  </si>
  <si>
    <t>LEGA SALVINI PREMIER</t>
  </si>
  <si>
    <t>VITA</t>
  </si>
  <si>
    <t>PER L’ITALIA CON PARAGONE ITALEXIT</t>
  </si>
  <si>
    <t xml:space="preserve"> + EUROPA CON EMMA BONINO</t>
  </si>
  <si>
    <t>PARTITO DEMOCRATICO – ITALIA DEMOCRATICA E PROG.</t>
  </si>
  <si>
    <t>IMPEGNO CIVICO LUIGI DI MAIO- CENTRO DEMOCRATICO</t>
  </si>
  <si>
    <t>ALLEANZA VERDI E SINISTRA</t>
  </si>
  <si>
    <t>MASTELLA NOI DI CENTRO EUROPEISTI</t>
  </si>
  <si>
    <t>ITALIA SOVRANA E POPOLARE</t>
  </si>
  <si>
    <t>SEZIONE N.2</t>
  </si>
  <si>
    <t>SEZIONE N.3</t>
  </si>
  <si>
    <t>SEZIONE N.4</t>
  </si>
  <si>
    <t>SEZIONE N.5</t>
  </si>
  <si>
    <t>SEZIONE N.6</t>
  </si>
  <si>
    <t>RIEPILOGO N. 6  SEZIONI</t>
  </si>
  <si>
    <t>LIGURIA U01- GENOVA</t>
  </si>
  <si>
    <t>LIGURIA P01</t>
  </si>
  <si>
    <t>ELEZIONI POLITICHE 25 SETTEMBRE 2022                                                           DATI DI SCRUTINIO DELLA CAMERA DEI DEPUTATI</t>
  </si>
  <si>
    <t>LIGURIA U01- SAVONA</t>
  </si>
  <si>
    <t>LIGURIA U01</t>
  </si>
  <si>
    <t>ALBERTO GABRIELLI</t>
  </si>
  <si>
    <t>SILVIA ARCARI</t>
  </si>
  <si>
    <t>MARINA LOMBARDI</t>
  </si>
  <si>
    <t>FRANCESCO NAPPI</t>
  </si>
  <si>
    <t>GIOVANNI SPALLA</t>
  </si>
  <si>
    <t>LUCIA CANEPA</t>
  </si>
  <si>
    <t>DESIREE NEGRI</t>
  </si>
  <si>
    <t>EDOARDO RIXI</t>
  </si>
  <si>
    <t>MARCO PADOVANI</t>
  </si>
  <si>
    <t>ISCRITTI</t>
  </si>
  <si>
    <t>MASCHI</t>
  </si>
  <si>
    <t>FEMMINE</t>
  </si>
  <si>
    <t>TOTALE</t>
  </si>
  <si>
    <t>VOTANTI</t>
  </si>
  <si>
    <t>Percentuale votanti</t>
  </si>
  <si>
    <t>AZIONE – ITALIA VIVA - CALENDA</t>
  </si>
  <si>
    <t>ore</t>
  </si>
  <si>
    <t>tot.</t>
  </si>
  <si>
    <t>%</t>
  </si>
  <si>
    <t>schede che contengono voti contestati e provvisoriamente non assegnati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</si>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</sst>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2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28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8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Times New Roman"/>
      <family val="1"/>
    </font>
    <font>
      <b/>
      <sz val="24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20"/>
      <color theme="1"/>
      <name val="Times New Roman"/>
      <family val="1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gradientFill type="path" left="0.5" right="0.5" top="0.5" bottom="0.5">
        <stop position="0">
          <color theme="3" tint="0.40000610370189521"/>
        </stop>
        <stop position="1">
          <color theme="0" tint="-5.0965910824915313E-2"/>
        </stop>
      </gradientFill>
    </fill>
    <fill>
      <gradientFill type="path" left="0.5" right="0.5" top="0.5" bottom="0.5">
        <stop position="0">
          <color rgb="FFFF0000"/>
        </stop>
        <stop position="1">
          <color theme="0"/>
        </stop>
      </gradient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17">
    <xf numFmtId="0" fontId="0" fillId="0" borderId="0" xfId="0"/>
    <xf numFmtId="0" fontId="6" fillId="0" borderId="0" xfId="0" applyFont="1"/>
    <xf numFmtId="0" fontId="6" fillId="0" borderId="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/>
    </xf>
    <xf numFmtId="0" fontId="9" fillId="0" borderId="21" xfId="0" applyFont="1" applyBorder="1" applyAlignment="1">
      <alignment horizontal="center" wrapText="1"/>
    </xf>
    <xf numFmtId="0" fontId="9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0" fillId="2" borderId="0" xfId="0" applyFill="1"/>
    <xf numFmtId="0" fontId="3" fillId="0" borderId="2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wrapText="1"/>
    </xf>
    <xf numFmtId="0" fontId="11" fillId="6" borderId="5" xfId="0" applyFont="1" applyFill="1" applyBorder="1" applyAlignment="1">
      <alignment horizontal="center" vertical="center"/>
    </xf>
    <xf numFmtId="0" fontId="11" fillId="7" borderId="21" xfId="0" applyFont="1" applyFill="1" applyBorder="1" applyAlignment="1">
      <alignment horizontal="center" vertical="center"/>
    </xf>
    <xf numFmtId="0" fontId="17" fillId="6" borderId="21" xfId="0" applyFont="1" applyFill="1" applyBorder="1" applyAlignment="1">
      <alignment horizontal="center" vertical="center"/>
    </xf>
    <xf numFmtId="0" fontId="17" fillId="7" borderId="21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9" fillId="0" borderId="44" xfId="0" applyFont="1" applyBorder="1" applyAlignment="1">
      <alignment horizontal="center" vertical="center"/>
    </xf>
    <xf numFmtId="49" fontId="9" fillId="0" borderId="46" xfId="0" applyNumberFormat="1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49" fontId="9" fillId="0" borderId="37" xfId="0" applyNumberFormat="1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11" fillId="8" borderId="21" xfId="0" applyFont="1" applyFill="1" applyBorder="1" applyAlignment="1">
      <alignment horizontal="center" vertical="center"/>
    </xf>
    <xf numFmtId="0" fontId="18" fillId="6" borderId="21" xfId="0" applyFont="1" applyFill="1" applyBorder="1" applyAlignment="1">
      <alignment horizontal="center" vertical="center"/>
    </xf>
    <xf numFmtId="2" fontId="21" fillId="13" borderId="21" xfId="0" applyNumberFormat="1" applyFont="1" applyFill="1" applyBorder="1" applyAlignment="1">
      <alignment horizontal="center" vertical="center"/>
    </xf>
    <xf numFmtId="0" fontId="18" fillId="8" borderId="21" xfId="0" applyFont="1" applyFill="1" applyBorder="1" applyAlignment="1">
      <alignment horizontal="center" vertical="center"/>
    </xf>
    <xf numFmtId="20" fontId="11" fillId="14" borderId="21" xfId="0" applyNumberFormat="1" applyFont="1" applyFill="1" applyBorder="1" applyAlignment="1">
      <alignment horizontal="center" vertical="center"/>
    </xf>
    <xf numFmtId="0" fontId="11" fillId="14" borderId="21" xfId="0" applyFont="1" applyFill="1" applyBorder="1" applyAlignment="1">
      <alignment horizontal="center" vertical="center"/>
    </xf>
    <xf numFmtId="0" fontId="17" fillId="2" borderId="21" xfId="0" applyFont="1" applyFill="1" applyBorder="1" applyAlignment="1">
      <alignment horizontal="center"/>
    </xf>
    <xf numFmtId="0" fontId="17" fillId="2" borderId="21" xfId="0" applyFont="1" applyFill="1" applyBorder="1" applyAlignment="1">
      <alignment horizontal="center" vertical="center"/>
    </xf>
    <xf numFmtId="0" fontId="6" fillId="7" borderId="0" xfId="0" applyFont="1" applyFill="1"/>
    <xf numFmtId="0" fontId="6" fillId="15" borderId="0" xfId="0" applyFont="1" applyFill="1"/>
    <xf numFmtId="0" fontId="6" fillId="16" borderId="0" xfId="0" applyFont="1" applyFill="1"/>
    <xf numFmtId="0" fontId="6" fillId="17" borderId="0" xfId="0" applyFont="1" applyFill="1"/>
    <xf numFmtId="0" fontId="0" fillId="17" borderId="0" xfId="0" applyFill="1"/>
    <xf numFmtId="0" fontId="7" fillId="0" borderId="51" xfId="0" applyFont="1" applyBorder="1" applyAlignment="1">
      <alignment horizontal="center"/>
    </xf>
    <xf numFmtId="49" fontId="9" fillId="0" borderId="40" xfId="0" applyNumberFormat="1" applyFont="1" applyBorder="1" applyAlignment="1">
      <alignment horizontal="center" vertical="center"/>
    </xf>
    <xf numFmtId="0" fontId="0" fillId="17" borderId="0" xfId="0" applyFill="1" applyBorder="1"/>
    <xf numFmtId="0" fontId="6" fillId="12" borderId="0" xfId="0" applyFont="1" applyFill="1"/>
    <xf numFmtId="0" fontId="0" fillId="12" borderId="0" xfId="0" applyFill="1"/>
    <xf numFmtId="0" fontId="18" fillId="7" borderId="21" xfId="0" applyFont="1" applyFill="1" applyBorder="1" applyAlignment="1">
      <alignment horizontal="center" vertical="center"/>
    </xf>
    <xf numFmtId="0" fontId="0" fillId="2" borderId="51" xfId="0" applyFill="1" applyBorder="1"/>
    <xf numFmtId="0" fontId="0" fillId="2" borderId="39" xfId="0" applyFill="1" applyBorder="1"/>
    <xf numFmtId="0" fontId="0" fillId="2" borderId="47" xfId="0" applyFill="1" applyBorder="1"/>
    <xf numFmtId="0" fontId="0" fillId="2" borderId="54" xfId="0" applyFill="1" applyBorder="1"/>
    <xf numFmtId="0" fontId="0" fillId="2" borderId="40" xfId="0" applyFill="1" applyBorder="1"/>
    <xf numFmtId="0" fontId="0" fillId="2" borderId="55" xfId="0" applyFill="1" applyBorder="1"/>
    <xf numFmtId="0" fontId="0" fillId="16" borderId="0" xfId="0" applyFill="1"/>
    <xf numFmtId="0" fontId="0" fillId="15" borderId="0" xfId="0" applyFill="1"/>
    <xf numFmtId="0" fontId="0" fillId="5" borderId="0" xfId="0" applyFill="1"/>
    <xf numFmtId="0" fontId="6" fillId="5" borderId="0" xfId="0" applyFont="1" applyFill="1"/>
    <xf numFmtId="0" fontId="0" fillId="18" borderId="0" xfId="0" applyFill="1"/>
    <xf numFmtId="0" fontId="6" fillId="18" borderId="0" xfId="0" applyFont="1" applyFill="1"/>
    <xf numFmtId="0" fontId="0" fillId="19" borderId="0" xfId="0" applyFill="1"/>
    <xf numFmtId="0" fontId="22" fillId="6" borderId="5" xfId="0" applyFont="1" applyFill="1" applyBorder="1" applyAlignment="1">
      <alignment horizontal="center" vertical="center"/>
    </xf>
    <xf numFmtId="0" fontId="22" fillId="7" borderId="21" xfId="0" applyFont="1" applyFill="1" applyBorder="1" applyAlignment="1">
      <alignment horizontal="center" vertical="center"/>
    </xf>
    <xf numFmtId="0" fontId="14" fillId="0" borderId="21" xfId="0" applyFont="1" applyBorder="1" applyAlignment="1">
      <alignment horizontal="center" wrapText="1"/>
    </xf>
    <xf numFmtId="0" fontId="14" fillId="0" borderId="21" xfId="0" applyFont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6" fillId="0" borderId="38" xfId="0" applyFont="1" applyBorder="1" applyAlignment="1"/>
    <xf numFmtId="0" fontId="6" fillId="0" borderId="18" xfId="0" applyFont="1" applyBorder="1" applyAlignment="1"/>
    <xf numFmtId="0" fontId="6" fillId="0" borderId="1" xfId="0" applyFont="1" applyBorder="1" applyAlignment="1"/>
    <xf numFmtId="0" fontId="12" fillId="0" borderId="44" xfId="0" applyFont="1" applyBorder="1" applyAlignment="1">
      <alignment horizontal="center" vertical="distributed" wrapText="1"/>
    </xf>
    <xf numFmtId="0" fontId="12" fillId="0" borderId="45" xfId="0" applyFont="1" applyBorder="1" applyAlignment="1">
      <alignment horizontal="center" vertical="distributed" wrapText="1"/>
    </xf>
    <xf numFmtId="0" fontId="12" fillId="0" borderId="46" xfId="0" applyFont="1" applyBorder="1" applyAlignment="1">
      <alignment horizont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3" xfId="0" applyFont="1" applyBorder="1" applyAlignment="1"/>
    <xf numFmtId="0" fontId="5" fillId="0" borderId="1" xfId="0" applyFont="1" applyBorder="1" applyAlignment="1"/>
    <xf numFmtId="0" fontId="13" fillId="0" borderId="51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center" vertical="center"/>
    </xf>
    <xf numFmtId="0" fontId="18" fillId="8" borderId="5" xfId="0" applyFont="1" applyFill="1" applyBorder="1" applyAlignment="1">
      <alignment horizontal="center" vertical="center"/>
    </xf>
    <xf numFmtId="0" fontId="18" fillId="8" borderId="7" xfId="0" applyFont="1" applyFill="1" applyBorder="1" applyAlignment="1">
      <alignment horizontal="center" vertical="center"/>
    </xf>
    <xf numFmtId="0" fontId="17" fillId="10" borderId="5" xfId="0" applyFont="1" applyFill="1" applyBorder="1" applyAlignment="1">
      <alignment horizontal="center" vertical="center"/>
    </xf>
    <xf numFmtId="0" fontId="17" fillId="10" borderId="7" xfId="0" applyFont="1" applyFill="1" applyBorder="1" applyAlignment="1">
      <alignment horizontal="center" vertical="center"/>
    </xf>
    <xf numFmtId="0" fontId="17" fillId="11" borderId="5" xfId="0" applyFont="1" applyFill="1" applyBorder="1" applyAlignment="1">
      <alignment horizontal="center" vertical="center"/>
    </xf>
    <xf numFmtId="0" fontId="17" fillId="11" borderId="6" xfId="0" applyFont="1" applyFill="1" applyBorder="1" applyAlignment="1">
      <alignment horizontal="center" vertical="center"/>
    </xf>
    <xf numFmtId="0" fontId="17" fillId="11" borderId="7" xfId="0" applyFont="1" applyFill="1" applyBorder="1" applyAlignment="1">
      <alignment horizontal="center" vertical="center"/>
    </xf>
    <xf numFmtId="2" fontId="19" fillId="8" borderId="51" xfId="0" applyNumberFormat="1" applyFont="1" applyFill="1" applyBorder="1" applyAlignment="1">
      <alignment horizontal="center" vertical="center"/>
    </xf>
    <xf numFmtId="2" fontId="19" fillId="8" borderId="39" xfId="0" applyNumberFormat="1" applyFont="1" applyFill="1" applyBorder="1" applyAlignment="1">
      <alignment horizontal="center" vertical="center"/>
    </xf>
    <xf numFmtId="2" fontId="19" fillId="8" borderId="47" xfId="0" applyNumberFormat="1" applyFont="1" applyFill="1" applyBorder="1" applyAlignment="1">
      <alignment horizontal="center" vertical="center"/>
    </xf>
    <xf numFmtId="0" fontId="20" fillId="8" borderId="49" xfId="0" applyFont="1" applyFill="1" applyBorder="1" applyAlignment="1"/>
    <xf numFmtId="0" fontId="20" fillId="8" borderId="0" xfId="0" applyFont="1" applyFill="1" applyBorder="1" applyAlignment="1"/>
    <xf numFmtId="0" fontId="20" fillId="8" borderId="48" xfId="0" applyFont="1" applyFill="1" applyBorder="1" applyAlignment="1"/>
    <xf numFmtId="0" fontId="20" fillId="8" borderId="54" xfId="0" applyFont="1" applyFill="1" applyBorder="1" applyAlignment="1"/>
    <xf numFmtId="0" fontId="20" fillId="8" borderId="40" xfId="0" applyFont="1" applyFill="1" applyBorder="1" applyAlignment="1"/>
    <xf numFmtId="0" fontId="20" fillId="8" borderId="55" xfId="0" applyFont="1" applyFill="1" applyBorder="1" applyAlignment="1"/>
    <xf numFmtId="0" fontId="17" fillId="9" borderId="5" xfId="0" applyFont="1" applyFill="1" applyBorder="1" applyAlignment="1">
      <alignment horizontal="center" vertical="center"/>
    </xf>
    <xf numFmtId="0" fontId="17" fillId="9" borderId="7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10" xfId="0" applyFont="1" applyBorder="1" applyAlignment="1"/>
    <xf numFmtId="0" fontId="6" fillId="0" borderId="12" xfId="0" applyFont="1" applyBorder="1" applyAlignment="1"/>
    <xf numFmtId="0" fontId="6" fillId="0" borderId="20" xfId="0" applyFont="1" applyBorder="1" applyAlignment="1"/>
    <xf numFmtId="0" fontId="6" fillId="0" borderId="14" xfId="0" applyFont="1" applyBorder="1" applyAlignment="1"/>
    <xf numFmtId="0" fontId="13" fillId="0" borderId="44" xfId="0" applyFont="1" applyBorder="1" applyAlignment="1">
      <alignment horizontal="center" vertical="distributed" wrapText="1"/>
    </xf>
    <xf numFmtId="0" fontId="13" fillId="0" borderId="45" xfId="0" applyFont="1" applyBorder="1" applyAlignment="1">
      <alignment horizontal="center" vertical="distributed" wrapText="1"/>
    </xf>
    <xf numFmtId="0" fontId="13" fillId="0" borderId="46" xfId="0" applyFont="1" applyBorder="1" applyAlignment="1">
      <alignment horizont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0" borderId="18" xfId="0" applyFont="1" applyBorder="1" applyAlignment="1"/>
    <xf numFmtId="0" fontId="5" fillId="0" borderId="12" xfId="0" applyFont="1" applyBorder="1" applyAlignment="1"/>
    <xf numFmtId="0" fontId="5" fillId="0" borderId="20" xfId="0" applyFont="1" applyBorder="1" applyAlignment="1"/>
    <xf numFmtId="0" fontId="5" fillId="0" borderId="14" xfId="0" applyFont="1" applyBorder="1" applyAlignment="1"/>
    <xf numFmtId="0" fontId="14" fillId="0" borderId="39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13" Type="http://schemas.openxmlformats.org/officeDocument/2006/relationships/image" Target="../media/image21.png"/><Relationship Id="rId3" Type="http://schemas.openxmlformats.org/officeDocument/2006/relationships/image" Target="../media/image13.png"/><Relationship Id="rId7" Type="http://schemas.openxmlformats.org/officeDocument/2006/relationships/image" Target="../media/image5.png"/><Relationship Id="rId12" Type="http://schemas.openxmlformats.org/officeDocument/2006/relationships/image" Target="../media/image14.png"/><Relationship Id="rId17" Type="http://schemas.openxmlformats.org/officeDocument/2006/relationships/image" Target="../media/image11.png"/><Relationship Id="rId2" Type="http://schemas.openxmlformats.org/officeDocument/2006/relationships/image" Target="../media/image12.png"/><Relationship Id="rId16" Type="http://schemas.openxmlformats.org/officeDocument/2006/relationships/image" Target="../media/image18.png"/><Relationship Id="rId1" Type="http://schemas.openxmlformats.org/officeDocument/2006/relationships/image" Target="../media/image2.png"/><Relationship Id="rId6" Type="http://schemas.openxmlformats.org/officeDocument/2006/relationships/image" Target="../media/image19.png"/><Relationship Id="rId11" Type="http://schemas.openxmlformats.org/officeDocument/2006/relationships/image" Target="../media/image9.png"/><Relationship Id="rId5" Type="http://schemas.openxmlformats.org/officeDocument/2006/relationships/image" Target="../media/image3.png"/><Relationship Id="rId15" Type="http://schemas.openxmlformats.org/officeDocument/2006/relationships/image" Target="../media/image17.png"/><Relationship Id="rId10" Type="http://schemas.openxmlformats.org/officeDocument/2006/relationships/image" Target="../media/image8.png"/><Relationship Id="rId4" Type="http://schemas.openxmlformats.org/officeDocument/2006/relationships/image" Target="../media/image1.png"/><Relationship Id="rId9" Type="http://schemas.openxmlformats.org/officeDocument/2006/relationships/image" Target="../media/image22.png"/><Relationship Id="rId14" Type="http://schemas.openxmlformats.org/officeDocument/2006/relationships/image" Target="../media/image1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60960</xdr:colOff>
      <xdr:row>14</xdr:row>
      <xdr:rowOff>30480</xdr:rowOff>
    </xdr:from>
    <xdr:to>
      <xdr:col>4</xdr:col>
      <xdr:colOff>412750</xdr:colOff>
      <xdr:row>15</xdr:row>
      <xdr:rowOff>0</xdr:rowOff>
    </xdr:to>
    <xdr:pic>
      <xdr:nvPicPr>
        <xdr:cNvPr id="20" name="Immagine 19" descr="MOVIMENTO 5 STEL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6065520"/>
          <a:ext cx="35179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81491</xdr:colOff>
      <xdr:row>7</xdr:row>
      <xdr:rowOff>8755</xdr:rowOff>
    </xdr:from>
    <xdr:to>
      <xdr:col>4</xdr:col>
      <xdr:colOff>424391</xdr:colOff>
      <xdr:row>8</xdr:row>
      <xdr:rowOff>1111</xdr:rowOff>
    </xdr:to>
    <xdr:pic>
      <xdr:nvPicPr>
        <xdr:cNvPr id="21" name="Immagine 20" descr="UNIONE POPOLARE CON DE MAGISTRI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3273" y="3645573"/>
          <a:ext cx="342900" cy="290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71581</xdr:colOff>
      <xdr:row>18</xdr:row>
      <xdr:rowOff>5773</xdr:rowOff>
    </xdr:from>
    <xdr:to>
      <xdr:col>4</xdr:col>
      <xdr:colOff>439881</xdr:colOff>
      <xdr:row>18</xdr:row>
      <xdr:rowOff>291694</xdr:rowOff>
    </xdr:to>
    <xdr:pic>
      <xdr:nvPicPr>
        <xdr:cNvPr id="22" name="Immagine 21" descr="FRATELLI D'ITALIA CON GIORGIA MELONI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3363" y="6919191"/>
          <a:ext cx="368300" cy="2859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64770</xdr:colOff>
      <xdr:row>19</xdr:row>
      <xdr:rowOff>39371</xdr:rowOff>
    </xdr:from>
    <xdr:to>
      <xdr:col>4</xdr:col>
      <xdr:colOff>426720</xdr:colOff>
      <xdr:row>19</xdr:row>
      <xdr:rowOff>320041</xdr:rowOff>
    </xdr:to>
    <xdr:pic>
      <xdr:nvPicPr>
        <xdr:cNvPr id="23" name="Immagine 22" descr="FORZA ITALIA BERLUSCONI PRESIDENTE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910" y="7788911"/>
          <a:ext cx="361950" cy="280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69850</xdr:colOff>
      <xdr:row>20</xdr:row>
      <xdr:rowOff>8255</xdr:rowOff>
    </xdr:from>
    <xdr:to>
      <xdr:col>4</xdr:col>
      <xdr:colOff>427990</xdr:colOff>
      <xdr:row>20</xdr:row>
      <xdr:rowOff>330835</xdr:rowOff>
    </xdr:to>
    <xdr:pic>
      <xdr:nvPicPr>
        <xdr:cNvPr id="24" name="Immagine 23" descr="NOI MODERATI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7990" y="8100695"/>
          <a:ext cx="358140" cy="322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67945</xdr:colOff>
      <xdr:row>17</xdr:row>
      <xdr:rowOff>11430</xdr:rowOff>
    </xdr:from>
    <xdr:to>
      <xdr:col>4</xdr:col>
      <xdr:colOff>454025</xdr:colOff>
      <xdr:row>17</xdr:row>
      <xdr:rowOff>336550</xdr:rowOff>
    </xdr:to>
    <xdr:pic>
      <xdr:nvPicPr>
        <xdr:cNvPr id="25" name="Immagine 24" descr="LEGA SALVINI PREMIER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9895" y="7059930"/>
          <a:ext cx="386080" cy="325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70485</xdr:colOff>
      <xdr:row>15</xdr:row>
      <xdr:rowOff>635</xdr:rowOff>
    </xdr:from>
    <xdr:to>
      <xdr:col>4</xdr:col>
      <xdr:colOff>428625</xdr:colOff>
      <xdr:row>15</xdr:row>
      <xdr:rowOff>323850</xdr:rowOff>
    </xdr:to>
    <xdr:pic>
      <xdr:nvPicPr>
        <xdr:cNvPr id="26" name="Immagine 25" descr="VITA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6378575"/>
          <a:ext cx="358140" cy="323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77470</xdr:colOff>
      <xdr:row>16</xdr:row>
      <xdr:rowOff>29845</xdr:rowOff>
    </xdr:from>
    <xdr:to>
      <xdr:col>4</xdr:col>
      <xdr:colOff>435610</xdr:colOff>
      <xdr:row>16</xdr:row>
      <xdr:rowOff>327025</xdr:rowOff>
    </xdr:to>
    <xdr:pic>
      <xdr:nvPicPr>
        <xdr:cNvPr id="28" name="Immagine 27" descr="AZIONE - ITALIA VIVA - CALENDA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9420" y="6735445"/>
          <a:ext cx="3581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77470</xdr:colOff>
      <xdr:row>8</xdr:row>
      <xdr:rowOff>34925</xdr:rowOff>
    </xdr:from>
    <xdr:to>
      <xdr:col>4</xdr:col>
      <xdr:colOff>435610</xdr:colOff>
      <xdr:row>9</xdr:row>
      <xdr:rowOff>9525</xdr:rowOff>
    </xdr:to>
    <xdr:pic>
      <xdr:nvPicPr>
        <xdr:cNvPr id="29" name="Immagine 28" descr="PER L'ITALIA CON PARAGONE ITALEXIT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9420" y="3997325"/>
          <a:ext cx="35814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71120</xdr:colOff>
      <xdr:row>22</xdr:row>
      <xdr:rowOff>0</xdr:rowOff>
    </xdr:from>
    <xdr:to>
      <xdr:col>4</xdr:col>
      <xdr:colOff>400050</xdr:colOff>
      <xdr:row>22</xdr:row>
      <xdr:rowOff>6350</xdr:rowOff>
    </xdr:to>
    <xdr:pic>
      <xdr:nvPicPr>
        <xdr:cNvPr id="35" name="Immagine 34" descr="ITALIA SOVRANA E POPOLARE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4170" y="8281670"/>
          <a:ext cx="32893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83820</xdr:colOff>
      <xdr:row>57</xdr:row>
      <xdr:rowOff>8890</xdr:rowOff>
    </xdr:from>
    <xdr:to>
      <xdr:col>4</xdr:col>
      <xdr:colOff>400050</xdr:colOff>
      <xdr:row>57</xdr:row>
      <xdr:rowOff>325120</xdr:rowOff>
    </xdr:to>
    <xdr:pic>
      <xdr:nvPicPr>
        <xdr:cNvPr id="48" name="Immagine 47" descr="MASTELLA NOI DI CENTRO EUROPEISTI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9420" y="7692390"/>
          <a:ext cx="316230" cy="316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71120</xdr:colOff>
      <xdr:row>58</xdr:row>
      <xdr:rowOff>0</xdr:rowOff>
    </xdr:from>
    <xdr:to>
      <xdr:col>4</xdr:col>
      <xdr:colOff>400050</xdr:colOff>
      <xdr:row>58</xdr:row>
      <xdr:rowOff>6350</xdr:rowOff>
    </xdr:to>
    <xdr:pic>
      <xdr:nvPicPr>
        <xdr:cNvPr id="49" name="Immagine 48" descr="ITALIA SOVRANA E POPOLARE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6720" y="8046720"/>
          <a:ext cx="32893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83820</xdr:colOff>
      <xdr:row>93</xdr:row>
      <xdr:rowOff>8890</xdr:rowOff>
    </xdr:from>
    <xdr:to>
      <xdr:col>4</xdr:col>
      <xdr:colOff>400050</xdr:colOff>
      <xdr:row>93</xdr:row>
      <xdr:rowOff>325120</xdr:rowOff>
    </xdr:to>
    <xdr:pic>
      <xdr:nvPicPr>
        <xdr:cNvPr id="64" name="Immagine 63" descr="MASTELLA NOI DI CENTRO EUROPEISTI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9420" y="7692390"/>
          <a:ext cx="316230" cy="316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71120</xdr:colOff>
      <xdr:row>94</xdr:row>
      <xdr:rowOff>0</xdr:rowOff>
    </xdr:from>
    <xdr:to>
      <xdr:col>4</xdr:col>
      <xdr:colOff>400050</xdr:colOff>
      <xdr:row>94</xdr:row>
      <xdr:rowOff>6350</xdr:rowOff>
    </xdr:to>
    <xdr:pic>
      <xdr:nvPicPr>
        <xdr:cNvPr id="65" name="Immagine 64" descr="ITALIA SOVRANA E POPOLARE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6720" y="8046720"/>
          <a:ext cx="32893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82550</xdr:colOff>
      <xdr:row>115</xdr:row>
      <xdr:rowOff>0</xdr:rowOff>
    </xdr:from>
    <xdr:to>
      <xdr:col>4</xdr:col>
      <xdr:colOff>425450</xdr:colOff>
      <xdr:row>115</xdr:row>
      <xdr:rowOff>332870</xdr:rowOff>
    </xdr:to>
    <xdr:pic>
      <xdr:nvPicPr>
        <xdr:cNvPr id="67" name="Immagine 66" descr="UNIONE POPOLARE CON DE MAGISTRI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3225800"/>
          <a:ext cx="342900" cy="33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71120</xdr:colOff>
      <xdr:row>129</xdr:row>
      <xdr:rowOff>0</xdr:rowOff>
    </xdr:from>
    <xdr:to>
      <xdr:col>4</xdr:col>
      <xdr:colOff>400050</xdr:colOff>
      <xdr:row>129</xdr:row>
      <xdr:rowOff>6350</xdr:rowOff>
    </xdr:to>
    <xdr:pic>
      <xdr:nvPicPr>
        <xdr:cNvPr id="81" name="Immagine 80" descr="ITALIA SOVRANA E POPOLARE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6720" y="8046720"/>
          <a:ext cx="32893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71120</xdr:colOff>
      <xdr:row>164</xdr:row>
      <xdr:rowOff>0</xdr:rowOff>
    </xdr:from>
    <xdr:to>
      <xdr:col>4</xdr:col>
      <xdr:colOff>400050</xdr:colOff>
      <xdr:row>164</xdr:row>
      <xdr:rowOff>6350</xdr:rowOff>
    </xdr:to>
    <xdr:pic>
      <xdr:nvPicPr>
        <xdr:cNvPr id="97" name="Immagine 96" descr="ITALIA SOVRANA E POPOLARE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6720" y="8046720"/>
          <a:ext cx="32893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82550</xdr:colOff>
      <xdr:row>185</xdr:row>
      <xdr:rowOff>0</xdr:rowOff>
    </xdr:from>
    <xdr:to>
      <xdr:col>4</xdr:col>
      <xdr:colOff>425450</xdr:colOff>
      <xdr:row>185</xdr:row>
      <xdr:rowOff>332870</xdr:rowOff>
    </xdr:to>
    <xdr:pic>
      <xdr:nvPicPr>
        <xdr:cNvPr id="99" name="Immagine 98" descr="UNIONE POPOLARE CON DE MAGISTRI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3225800"/>
          <a:ext cx="342900" cy="33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71120</xdr:colOff>
      <xdr:row>199</xdr:row>
      <xdr:rowOff>0</xdr:rowOff>
    </xdr:from>
    <xdr:to>
      <xdr:col>4</xdr:col>
      <xdr:colOff>400050</xdr:colOff>
      <xdr:row>199</xdr:row>
      <xdr:rowOff>6350</xdr:rowOff>
    </xdr:to>
    <xdr:pic>
      <xdr:nvPicPr>
        <xdr:cNvPr id="113" name="Immagine 112" descr="ITALIA SOVRANA E POPOLARE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6720" y="8046720"/>
          <a:ext cx="32893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2190751</xdr:colOff>
      <xdr:row>2</xdr:row>
      <xdr:rowOff>47625</xdr:rowOff>
    </xdr:from>
    <xdr:to>
      <xdr:col>2</xdr:col>
      <xdr:colOff>305268</xdr:colOff>
      <xdr:row>2</xdr:row>
      <xdr:rowOff>571500</xdr:rowOff>
    </xdr:to>
    <xdr:pic>
      <xdr:nvPicPr>
        <xdr:cNvPr id="116" name="Immagine 2">
          <a:extLst>
            <a:ext uri="{FF2B5EF4-FFF2-40B4-BE49-F238E27FC236}">
              <a16:creationId xmlns="" xmlns:a16="http://schemas.microsoft.com/office/drawing/2014/main" id="{DA8528D1-7F40-45A2-90F5-389ABA524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1" y="600075"/>
          <a:ext cx="333842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2190751</xdr:colOff>
      <xdr:row>38</xdr:row>
      <xdr:rowOff>47625</xdr:rowOff>
    </xdr:from>
    <xdr:ext cx="333842" cy="523875"/>
    <xdr:pic>
      <xdr:nvPicPr>
        <xdr:cNvPr id="117" name="Immagine 2">
          <a:extLst>
            <a:ext uri="{FF2B5EF4-FFF2-40B4-BE49-F238E27FC236}">
              <a16:creationId xmlns="" xmlns:a16="http://schemas.microsoft.com/office/drawing/2014/main" id="{DA8528D1-7F40-45A2-90F5-389ABA524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1" y="600075"/>
          <a:ext cx="333842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2190751</xdr:colOff>
      <xdr:row>74</xdr:row>
      <xdr:rowOff>47625</xdr:rowOff>
    </xdr:from>
    <xdr:ext cx="333842" cy="523875"/>
    <xdr:pic>
      <xdr:nvPicPr>
        <xdr:cNvPr id="118" name="Immagine 2">
          <a:extLst>
            <a:ext uri="{FF2B5EF4-FFF2-40B4-BE49-F238E27FC236}">
              <a16:creationId xmlns="" xmlns:a16="http://schemas.microsoft.com/office/drawing/2014/main" id="{DA8528D1-7F40-45A2-90F5-389ABA524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1" y="12296775"/>
          <a:ext cx="333842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2190751</xdr:colOff>
      <xdr:row>110</xdr:row>
      <xdr:rowOff>47625</xdr:rowOff>
    </xdr:from>
    <xdr:ext cx="333842" cy="523875"/>
    <xdr:pic>
      <xdr:nvPicPr>
        <xdr:cNvPr id="119" name="Immagine 2">
          <a:extLst>
            <a:ext uri="{FF2B5EF4-FFF2-40B4-BE49-F238E27FC236}">
              <a16:creationId xmlns="" xmlns:a16="http://schemas.microsoft.com/office/drawing/2014/main" id="{DA8528D1-7F40-45A2-90F5-389ABA524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1" y="12296775"/>
          <a:ext cx="333842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2190751</xdr:colOff>
      <xdr:row>145</xdr:row>
      <xdr:rowOff>47625</xdr:rowOff>
    </xdr:from>
    <xdr:ext cx="333842" cy="523875"/>
    <xdr:pic>
      <xdr:nvPicPr>
        <xdr:cNvPr id="120" name="Immagine 2">
          <a:extLst>
            <a:ext uri="{FF2B5EF4-FFF2-40B4-BE49-F238E27FC236}">
              <a16:creationId xmlns="" xmlns:a16="http://schemas.microsoft.com/office/drawing/2014/main" id="{DA8528D1-7F40-45A2-90F5-389ABA524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1" y="12296775"/>
          <a:ext cx="333842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2190751</xdr:colOff>
      <xdr:row>180</xdr:row>
      <xdr:rowOff>47625</xdr:rowOff>
    </xdr:from>
    <xdr:ext cx="333842" cy="523875"/>
    <xdr:pic>
      <xdr:nvPicPr>
        <xdr:cNvPr id="121" name="Immagine 2">
          <a:extLst>
            <a:ext uri="{FF2B5EF4-FFF2-40B4-BE49-F238E27FC236}">
              <a16:creationId xmlns="" xmlns:a16="http://schemas.microsoft.com/office/drawing/2014/main" id="{DA8528D1-7F40-45A2-90F5-389ABA524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1" y="12296775"/>
          <a:ext cx="333842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2190751</xdr:colOff>
      <xdr:row>38</xdr:row>
      <xdr:rowOff>47625</xdr:rowOff>
    </xdr:from>
    <xdr:ext cx="333842" cy="523875"/>
    <xdr:pic>
      <xdr:nvPicPr>
        <xdr:cNvPr id="114" name="Immagine 2">
          <a:extLst>
            <a:ext uri="{FF2B5EF4-FFF2-40B4-BE49-F238E27FC236}">
              <a16:creationId xmlns="" xmlns:a16="http://schemas.microsoft.com/office/drawing/2014/main" id="{DA8528D1-7F40-45A2-90F5-389ABA524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1" y="866775"/>
          <a:ext cx="333842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2190751</xdr:colOff>
      <xdr:row>74</xdr:row>
      <xdr:rowOff>47625</xdr:rowOff>
    </xdr:from>
    <xdr:ext cx="333842" cy="523875"/>
    <xdr:pic>
      <xdr:nvPicPr>
        <xdr:cNvPr id="115" name="Immagine 2">
          <a:extLst>
            <a:ext uri="{FF2B5EF4-FFF2-40B4-BE49-F238E27FC236}">
              <a16:creationId xmlns="" xmlns:a16="http://schemas.microsoft.com/office/drawing/2014/main" id="{DA8528D1-7F40-45A2-90F5-389ABA524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1" y="866775"/>
          <a:ext cx="333842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2190751</xdr:colOff>
      <xdr:row>110</xdr:row>
      <xdr:rowOff>47625</xdr:rowOff>
    </xdr:from>
    <xdr:ext cx="333842" cy="523875"/>
    <xdr:pic>
      <xdr:nvPicPr>
        <xdr:cNvPr id="122" name="Immagine 2">
          <a:extLst>
            <a:ext uri="{FF2B5EF4-FFF2-40B4-BE49-F238E27FC236}">
              <a16:creationId xmlns="" xmlns:a16="http://schemas.microsoft.com/office/drawing/2014/main" id="{DA8528D1-7F40-45A2-90F5-389ABA524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1" y="866775"/>
          <a:ext cx="333842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2190751</xdr:colOff>
      <xdr:row>145</xdr:row>
      <xdr:rowOff>47625</xdr:rowOff>
    </xdr:from>
    <xdr:ext cx="333842" cy="523875"/>
    <xdr:pic>
      <xdr:nvPicPr>
        <xdr:cNvPr id="123" name="Immagine 2">
          <a:extLst>
            <a:ext uri="{FF2B5EF4-FFF2-40B4-BE49-F238E27FC236}">
              <a16:creationId xmlns="" xmlns:a16="http://schemas.microsoft.com/office/drawing/2014/main" id="{DA8528D1-7F40-45A2-90F5-389ABA524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1" y="866775"/>
          <a:ext cx="333842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2190751</xdr:colOff>
      <xdr:row>180</xdr:row>
      <xdr:rowOff>47625</xdr:rowOff>
    </xdr:from>
    <xdr:ext cx="333842" cy="523875"/>
    <xdr:pic>
      <xdr:nvPicPr>
        <xdr:cNvPr id="124" name="Immagine 2">
          <a:extLst>
            <a:ext uri="{FF2B5EF4-FFF2-40B4-BE49-F238E27FC236}">
              <a16:creationId xmlns="" xmlns:a16="http://schemas.microsoft.com/office/drawing/2014/main" id="{DA8528D1-7F40-45A2-90F5-389ABA524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1" y="866775"/>
          <a:ext cx="333842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4</xdr:col>
      <xdr:colOff>90170</xdr:colOff>
      <xdr:row>9</xdr:row>
      <xdr:rowOff>15240</xdr:rowOff>
    </xdr:from>
    <xdr:to>
      <xdr:col>4</xdr:col>
      <xdr:colOff>406400</xdr:colOff>
      <xdr:row>9</xdr:row>
      <xdr:rowOff>331470</xdr:rowOff>
    </xdr:to>
    <xdr:pic>
      <xdr:nvPicPr>
        <xdr:cNvPr id="129" name="Immagine 128" descr="+EUROPA CON EMMA BONINO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2120" y="7063740"/>
          <a:ext cx="316230" cy="316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83820</xdr:colOff>
      <xdr:row>10</xdr:row>
      <xdr:rowOff>10160</xdr:rowOff>
    </xdr:from>
    <xdr:to>
      <xdr:col>4</xdr:col>
      <xdr:colOff>419100</xdr:colOff>
      <xdr:row>11</xdr:row>
      <xdr:rowOff>2540</xdr:rowOff>
    </xdr:to>
    <xdr:pic>
      <xdr:nvPicPr>
        <xdr:cNvPr id="131" name="Immagine 130" descr="ALLEANZA VERDI E SINISTRA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5770" y="8087360"/>
          <a:ext cx="33528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83820</xdr:colOff>
      <xdr:row>11</xdr:row>
      <xdr:rowOff>5080</xdr:rowOff>
    </xdr:from>
    <xdr:to>
      <xdr:col>4</xdr:col>
      <xdr:colOff>425450</xdr:colOff>
      <xdr:row>12</xdr:row>
      <xdr:rowOff>3810</xdr:rowOff>
    </xdr:to>
    <xdr:pic>
      <xdr:nvPicPr>
        <xdr:cNvPr id="132" name="Immagine 131" descr="IMPEGNO CIVICO DI LUIGI DI MAIO - CENTRO DEMOCRATICO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5770" y="7739380"/>
          <a:ext cx="341630" cy="341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77470</xdr:colOff>
      <xdr:row>12</xdr:row>
      <xdr:rowOff>19050</xdr:rowOff>
    </xdr:from>
    <xdr:to>
      <xdr:col>4</xdr:col>
      <xdr:colOff>435610</xdr:colOff>
      <xdr:row>12</xdr:row>
      <xdr:rowOff>321310</xdr:rowOff>
    </xdr:to>
    <xdr:pic>
      <xdr:nvPicPr>
        <xdr:cNvPr id="133" name="Immagine 132" descr="PARTITO DEMOCRATICO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9420" y="7410450"/>
          <a:ext cx="35814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71120</xdr:colOff>
      <xdr:row>13</xdr:row>
      <xdr:rowOff>20320</xdr:rowOff>
    </xdr:from>
    <xdr:to>
      <xdr:col>4</xdr:col>
      <xdr:colOff>400050</xdr:colOff>
      <xdr:row>14</xdr:row>
      <xdr:rowOff>6350</xdr:rowOff>
    </xdr:to>
    <xdr:pic>
      <xdr:nvPicPr>
        <xdr:cNvPr id="134" name="Immagine 133" descr="ITALIA SOVRANA E POPOLARE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3070" y="8783320"/>
          <a:ext cx="32893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76200</xdr:colOff>
      <xdr:row>21</xdr:row>
      <xdr:rowOff>22860</xdr:rowOff>
    </xdr:from>
    <xdr:to>
      <xdr:col>4</xdr:col>
      <xdr:colOff>430530</xdr:colOff>
      <xdr:row>21</xdr:row>
      <xdr:rowOff>323850</xdr:rowOff>
    </xdr:to>
    <xdr:pic>
      <xdr:nvPicPr>
        <xdr:cNvPr id="136" name="Immagine 135" descr="MASTELLA NOI DI CENTRO EUROPEISTI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4340" y="8458200"/>
          <a:ext cx="354330" cy="300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52494</xdr:colOff>
      <xdr:row>50</xdr:row>
      <xdr:rowOff>22013</xdr:rowOff>
    </xdr:from>
    <xdr:to>
      <xdr:col>4</xdr:col>
      <xdr:colOff>404284</xdr:colOff>
      <xdr:row>50</xdr:row>
      <xdr:rowOff>287866</xdr:rowOff>
    </xdr:to>
    <xdr:pic>
      <xdr:nvPicPr>
        <xdr:cNvPr id="137" name="Immagine 136" descr="MOVIMENTO 5 STEL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8894" y="16913013"/>
          <a:ext cx="351790" cy="265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98425</xdr:colOff>
      <xdr:row>42</xdr:row>
      <xdr:rowOff>1177926</xdr:rowOff>
    </xdr:from>
    <xdr:to>
      <xdr:col>4</xdr:col>
      <xdr:colOff>441325</xdr:colOff>
      <xdr:row>43</xdr:row>
      <xdr:rowOff>279742</xdr:rowOff>
    </xdr:to>
    <xdr:pic>
      <xdr:nvPicPr>
        <xdr:cNvPr id="138" name="Immagine 137" descr="UNIONE POPOLARE CON DE MAGISTRI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14682259"/>
          <a:ext cx="342900" cy="28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33866</xdr:colOff>
      <xdr:row>54</xdr:row>
      <xdr:rowOff>21167</xdr:rowOff>
    </xdr:from>
    <xdr:to>
      <xdr:col>4</xdr:col>
      <xdr:colOff>402166</xdr:colOff>
      <xdr:row>55</xdr:row>
      <xdr:rowOff>10754</xdr:rowOff>
    </xdr:to>
    <xdr:pic>
      <xdr:nvPicPr>
        <xdr:cNvPr id="139" name="Immagine 138" descr="FRATELLI D'ITALIA CON GIORGIA MELONI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0266" y="18097500"/>
          <a:ext cx="368300" cy="2859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56303</xdr:colOff>
      <xdr:row>55</xdr:row>
      <xdr:rowOff>22438</xdr:rowOff>
    </xdr:from>
    <xdr:to>
      <xdr:col>4</xdr:col>
      <xdr:colOff>418253</xdr:colOff>
      <xdr:row>55</xdr:row>
      <xdr:rowOff>280248</xdr:rowOff>
    </xdr:to>
    <xdr:pic>
      <xdr:nvPicPr>
        <xdr:cNvPr id="140" name="Immagine 139" descr="FORZA ITALIA BERLUSCONI PRESIDENTE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2703" y="18395105"/>
          <a:ext cx="361950" cy="257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44450</xdr:colOff>
      <xdr:row>55</xdr:row>
      <xdr:rowOff>296122</xdr:rowOff>
    </xdr:from>
    <xdr:to>
      <xdr:col>4</xdr:col>
      <xdr:colOff>402590</xdr:colOff>
      <xdr:row>56</xdr:row>
      <xdr:rowOff>291889</xdr:rowOff>
    </xdr:to>
    <xdr:pic>
      <xdr:nvPicPr>
        <xdr:cNvPr id="141" name="Immagine 140" descr="NOI MODERATI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0850" y="18668789"/>
          <a:ext cx="35814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34079</xdr:colOff>
      <xdr:row>53</xdr:row>
      <xdr:rowOff>19897</xdr:rowOff>
    </xdr:from>
    <xdr:to>
      <xdr:col>4</xdr:col>
      <xdr:colOff>420159</xdr:colOff>
      <xdr:row>54</xdr:row>
      <xdr:rowOff>10584</xdr:rowOff>
    </xdr:to>
    <xdr:pic>
      <xdr:nvPicPr>
        <xdr:cNvPr id="142" name="Immagine 141" descr="LEGA SALVINI PREMIER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0479" y="17799897"/>
          <a:ext cx="386080" cy="287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62018</xdr:colOff>
      <xdr:row>50</xdr:row>
      <xdr:rowOff>288501</xdr:rowOff>
    </xdr:from>
    <xdr:to>
      <xdr:col>4</xdr:col>
      <xdr:colOff>420158</xdr:colOff>
      <xdr:row>51</xdr:row>
      <xdr:rowOff>284903</xdr:rowOff>
    </xdr:to>
    <xdr:pic>
      <xdr:nvPicPr>
        <xdr:cNvPr id="143" name="Immagine 142" descr="VITA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8418" y="17179501"/>
          <a:ext cx="358140" cy="292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94403</xdr:colOff>
      <xdr:row>52</xdr:row>
      <xdr:rowOff>12912</xdr:rowOff>
    </xdr:from>
    <xdr:to>
      <xdr:col>4</xdr:col>
      <xdr:colOff>452543</xdr:colOff>
      <xdr:row>52</xdr:row>
      <xdr:rowOff>279612</xdr:rowOff>
    </xdr:to>
    <xdr:pic>
      <xdr:nvPicPr>
        <xdr:cNvPr id="144" name="Immagine 143" descr="AZIONE - ITALIA VIVA - CALENDA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0803" y="17496579"/>
          <a:ext cx="35814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94403</xdr:colOff>
      <xdr:row>44</xdr:row>
      <xdr:rowOff>26459</xdr:rowOff>
    </xdr:from>
    <xdr:to>
      <xdr:col>4</xdr:col>
      <xdr:colOff>452543</xdr:colOff>
      <xdr:row>45</xdr:row>
      <xdr:rowOff>1059</xdr:rowOff>
    </xdr:to>
    <xdr:pic>
      <xdr:nvPicPr>
        <xdr:cNvPr id="145" name="Immagine 144" descr="PER L'ITALIA CON PARAGONE ITALEXIT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0803" y="15012459"/>
          <a:ext cx="358140" cy="2709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90170</xdr:colOff>
      <xdr:row>45</xdr:row>
      <xdr:rowOff>6774</xdr:rowOff>
    </xdr:from>
    <xdr:to>
      <xdr:col>4</xdr:col>
      <xdr:colOff>406400</xdr:colOff>
      <xdr:row>45</xdr:row>
      <xdr:rowOff>284904</xdr:rowOff>
    </xdr:to>
    <xdr:pic>
      <xdr:nvPicPr>
        <xdr:cNvPr id="146" name="Immagine 145" descr="+EUROPA CON EMMA BONINO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6570" y="15289107"/>
          <a:ext cx="316230" cy="278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83820</xdr:colOff>
      <xdr:row>46</xdr:row>
      <xdr:rowOff>10160</xdr:rowOff>
    </xdr:from>
    <xdr:to>
      <xdr:col>4</xdr:col>
      <xdr:colOff>419100</xdr:colOff>
      <xdr:row>47</xdr:row>
      <xdr:rowOff>2540</xdr:rowOff>
    </xdr:to>
    <xdr:pic>
      <xdr:nvPicPr>
        <xdr:cNvPr id="147" name="Immagine 146" descr="ALLEANZA VERDI E SINISTRA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0220" y="15588827"/>
          <a:ext cx="335280" cy="288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66886</xdr:colOff>
      <xdr:row>46</xdr:row>
      <xdr:rowOff>292946</xdr:rowOff>
    </xdr:from>
    <xdr:to>
      <xdr:col>4</xdr:col>
      <xdr:colOff>408516</xdr:colOff>
      <xdr:row>47</xdr:row>
      <xdr:rowOff>342476</xdr:rowOff>
    </xdr:to>
    <xdr:pic>
      <xdr:nvPicPr>
        <xdr:cNvPr id="148" name="Immagine 147" descr="IMPEGNO CIVICO DI LUIGI DI MAIO - CENTRO DEMOCRATICO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3286" y="15871613"/>
          <a:ext cx="341630" cy="345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60536</xdr:colOff>
      <xdr:row>48</xdr:row>
      <xdr:rowOff>27517</xdr:rowOff>
    </xdr:from>
    <xdr:to>
      <xdr:col>4</xdr:col>
      <xdr:colOff>418676</xdr:colOff>
      <xdr:row>48</xdr:row>
      <xdr:rowOff>329777</xdr:rowOff>
    </xdr:to>
    <xdr:pic>
      <xdr:nvPicPr>
        <xdr:cNvPr id="149" name="Immagine 148" descr="PARTITO DEMOCRATICO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6936" y="16249650"/>
          <a:ext cx="35814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79586</xdr:colOff>
      <xdr:row>49</xdr:row>
      <xdr:rowOff>11853</xdr:rowOff>
    </xdr:from>
    <xdr:to>
      <xdr:col>4</xdr:col>
      <xdr:colOff>408516</xdr:colOff>
      <xdr:row>49</xdr:row>
      <xdr:rowOff>294216</xdr:rowOff>
    </xdr:to>
    <xdr:pic>
      <xdr:nvPicPr>
        <xdr:cNvPr id="150" name="Immagine 149" descr="ITALIA SOVRANA E POPOLARE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986" y="16606520"/>
          <a:ext cx="328930" cy="282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60959</xdr:colOff>
      <xdr:row>86</xdr:row>
      <xdr:rowOff>5080</xdr:rowOff>
    </xdr:from>
    <xdr:to>
      <xdr:col>4</xdr:col>
      <xdr:colOff>412749</xdr:colOff>
      <xdr:row>86</xdr:row>
      <xdr:rowOff>270933</xdr:rowOff>
    </xdr:to>
    <xdr:pic>
      <xdr:nvPicPr>
        <xdr:cNvPr id="152" name="Immagine 151" descr="MOVIMENTO 5 STEL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7359" y="27953547"/>
          <a:ext cx="351790" cy="265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64559</xdr:colOff>
      <xdr:row>78</xdr:row>
      <xdr:rowOff>1177925</xdr:rowOff>
    </xdr:from>
    <xdr:to>
      <xdr:col>4</xdr:col>
      <xdr:colOff>407459</xdr:colOff>
      <xdr:row>79</xdr:row>
      <xdr:rowOff>279742</xdr:rowOff>
    </xdr:to>
    <xdr:pic>
      <xdr:nvPicPr>
        <xdr:cNvPr id="153" name="Immagine 152" descr="UNIONE POPOLARE CON DE MAGISTRI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0959" y="25739725"/>
          <a:ext cx="342900" cy="28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59266</xdr:colOff>
      <xdr:row>89</xdr:row>
      <xdr:rowOff>283633</xdr:rowOff>
    </xdr:from>
    <xdr:to>
      <xdr:col>4</xdr:col>
      <xdr:colOff>427566</xdr:colOff>
      <xdr:row>90</xdr:row>
      <xdr:rowOff>273221</xdr:rowOff>
    </xdr:to>
    <xdr:pic>
      <xdr:nvPicPr>
        <xdr:cNvPr id="154" name="Immagine 153" descr="FRATELLI D'ITALIA CON GIORGIA MELONI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5666" y="29121100"/>
          <a:ext cx="368300" cy="2859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47837</xdr:colOff>
      <xdr:row>91</xdr:row>
      <xdr:rowOff>5505</xdr:rowOff>
    </xdr:from>
    <xdr:to>
      <xdr:col>4</xdr:col>
      <xdr:colOff>409787</xdr:colOff>
      <xdr:row>91</xdr:row>
      <xdr:rowOff>263315</xdr:rowOff>
    </xdr:to>
    <xdr:pic>
      <xdr:nvPicPr>
        <xdr:cNvPr id="155" name="Immagine 154" descr="FORZA ITALIA BERLUSCONI PRESIDENTE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4237" y="29435638"/>
          <a:ext cx="361950" cy="257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44450</xdr:colOff>
      <xdr:row>91</xdr:row>
      <xdr:rowOff>287656</xdr:rowOff>
    </xdr:from>
    <xdr:to>
      <xdr:col>4</xdr:col>
      <xdr:colOff>402590</xdr:colOff>
      <xdr:row>92</xdr:row>
      <xdr:rowOff>283422</xdr:rowOff>
    </xdr:to>
    <xdr:pic>
      <xdr:nvPicPr>
        <xdr:cNvPr id="156" name="Immagine 155" descr="NOI MODERATI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0850" y="29717789"/>
          <a:ext cx="35814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34078</xdr:colOff>
      <xdr:row>88</xdr:row>
      <xdr:rowOff>282363</xdr:rowOff>
    </xdr:from>
    <xdr:to>
      <xdr:col>4</xdr:col>
      <xdr:colOff>420158</xdr:colOff>
      <xdr:row>89</xdr:row>
      <xdr:rowOff>273049</xdr:rowOff>
    </xdr:to>
    <xdr:pic>
      <xdr:nvPicPr>
        <xdr:cNvPr id="157" name="Immagine 156" descr="LEGA SALVINI PREMIER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0478" y="28823496"/>
          <a:ext cx="386080" cy="287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36619</xdr:colOff>
      <xdr:row>87</xdr:row>
      <xdr:rowOff>635</xdr:rowOff>
    </xdr:from>
    <xdr:to>
      <xdr:col>4</xdr:col>
      <xdr:colOff>394759</xdr:colOff>
      <xdr:row>87</xdr:row>
      <xdr:rowOff>293370</xdr:rowOff>
    </xdr:to>
    <xdr:pic>
      <xdr:nvPicPr>
        <xdr:cNvPr id="158" name="Immagine 157" descr="VITA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3019" y="28245435"/>
          <a:ext cx="358140" cy="292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43604</xdr:colOff>
      <xdr:row>88</xdr:row>
      <xdr:rowOff>38312</xdr:rowOff>
    </xdr:from>
    <xdr:to>
      <xdr:col>4</xdr:col>
      <xdr:colOff>401744</xdr:colOff>
      <xdr:row>89</xdr:row>
      <xdr:rowOff>8678</xdr:rowOff>
    </xdr:to>
    <xdr:pic>
      <xdr:nvPicPr>
        <xdr:cNvPr id="159" name="Immagine 158" descr="AZIONE - ITALIA VIVA - CALENDA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0004" y="28579445"/>
          <a:ext cx="35814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77469</xdr:colOff>
      <xdr:row>80</xdr:row>
      <xdr:rowOff>17992</xdr:rowOff>
    </xdr:from>
    <xdr:to>
      <xdr:col>4</xdr:col>
      <xdr:colOff>435609</xdr:colOff>
      <xdr:row>80</xdr:row>
      <xdr:rowOff>288925</xdr:rowOff>
    </xdr:to>
    <xdr:pic>
      <xdr:nvPicPr>
        <xdr:cNvPr id="160" name="Immagine 159" descr="PER L'ITALIA CON PARAGONE ITALEXIT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3869" y="26061459"/>
          <a:ext cx="358140" cy="2709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81704</xdr:colOff>
      <xdr:row>81</xdr:row>
      <xdr:rowOff>6773</xdr:rowOff>
    </xdr:from>
    <xdr:to>
      <xdr:col>4</xdr:col>
      <xdr:colOff>397934</xdr:colOff>
      <xdr:row>81</xdr:row>
      <xdr:rowOff>284903</xdr:rowOff>
    </xdr:to>
    <xdr:pic>
      <xdr:nvPicPr>
        <xdr:cNvPr id="161" name="Immagine 160" descr="+EUROPA CON EMMA BONINO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8104" y="26346573"/>
          <a:ext cx="316230" cy="278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83820</xdr:colOff>
      <xdr:row>81</xdr:row>
      <xdr:rowOff>289560</xdr:rowOff>
    </xdr:from>
    <xdr:to>
      <xdr:col>4</xdr:col>
      <xdr:colOff>419100</xdr:colOff>
      <xdr:row>82</xdr:row>
      <xdr:rowOff>281941</xdr:rowOff>
    </xdr:to>
    <xdr:pic>
      <xdr:nvPicPr>
        <xdr:cNvPr id="162" name="Immagine 161" descr="ALLEANZA VERDI E SINISTRA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0220" y="26629360"/>
          <a:ext cx="335280" cy="288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66886</xdr:colOff>
      <xdr:row>83</xdr:row>
      <xdr:rowOff>5080</xdr:rowOff>
    </xdr:from>
    <xdr:to>
      <xdr:col>4</xdr:col>
      <xdr:colOff>408516</xdr:colOff>
      <xdr:row>84</xdr:row>
      <xdr:rowOff>3810</xdr:rowOff>
    </xdr:to>
    <xdr:pic>
      <xdr:nvPicPr>
        <xdr:cNvPr id="163" name="Immagine 162" descr="IMPEGNO CIVICO DI LUIGI DI MAIO - CENTRO DEMOCRATICO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3286" y="26937547"/>
          <a:ext cx="341630" cy="345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77470</xdr:colOff>
      <xdr:row>84</xdr:row>
      <xdr:rowOff>19050</xdr:rowOff>
    </xdr:from>
    <xdr:to>
      <xdr:col>4</xdr:col>
      <xdr:colOff>435610</xdr:colOff>
      <xdr:row>84</xdr:row>
      <xdr:rowOff>321310</xdr:rowOff>
    </xdr:to>
    <xdr:pic>
      <xdr:nvPicPr>
        <xdr:cNvPr id="164" name="Immagine 163" descr="PARTITO DEMOCRATICO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3870" y="27298650"/>
          <a:ext cx="35814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62653</xdr:colOff>
      <xdr:row>84</xdr:row>
      <xdr:rowOff>367453</xdr:rowOff>
    </xdr:from>
    <xdr:to>
      <xdr:col>4</xdr:col>
      <xdr:colOff>391583</xdr:colOff>
      <xdr:row>85</xdr:row>
      <xdr:rowOff>277284</xdr:rowOff>
    </xdr:to>
    <xdr:pic>
      <xdr:nvPicPr>
        <xdr:cNvPr id="165" name="Immagine 164" descr="ITALIA SOVRANA E POPOLARE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9053" y="27647053"/>
          <a:ext cx="328930" cy="282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52493</xdr:colOff>
      <xdr:row>122</xdr:row>
      <xdr:rowOff>22013</xdr:rowOff>
    </xdr:from>
    <xdr:to>
      <xdr:col>4</xdr:col>
      <xdr:colOff>404283</xdr:colOff>
      <xdr:row>122</xdr:row>
      <xdr:rowOff>287867</xdr:rowOff>
    </xdr:to>
    <xdr:pic>
      <xdr:nvPicPr>
        <xdr:cNvPr id="167" name="Immagine 166" descr="MOVIMENTO 5 STEL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8893" y="39078746"/>
          <a:ext cx="351790" cy="26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76199</xdr:colOff>
      <xdr:row>125</xdr:row>
      <xdr:rowOff>292100</xdr:rowOff>
    </xdr:from>
    <xdr:to>
      <xdr:col>4</xdr:col>
      <xdr:colOff>444499</xdr:colOff>
      <xdr:row>126</xdr:row>
      <xdr:rowOff>281687</xdr:rowOff>
    </xdr:to>
    <xdr:pic>
      <xdr:nvPicPr>
        <xdr:cNvPr id="169" name="Immagine 168" descr="FRATELLI D'ITALIA CON GIORGIA MELONI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2599" y="40237833"/>
          <a:ext cx="368300" cy="2859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73236</xdr:colOff>
      <xdr:row>127</xdr:row>
      <xdr:rowOff>5505</xdr:rowOff>
    </xdr:from>
    <xdr:to>
      <xdr:col>4</xdr:col>
      <xdr:colOff>435186</xdr:colOff>
      <xdr:row>127</xdr:row>
      <xdr:rowOff>263315</xdr:rowOff>
    </xdr:to>
    <xdr:pic>
      <xdr:nvPicPr>
        <xdr:cNvPr id="170" name="Immagine 169" descr="FORZA ITALIA BERLUSCONI PRESIDENTE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9636" y="40543905"/>
          <a:ext cx="361950" cy="257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86783</xdr:colOff>
      <xdr:row>127</xdr:row>
      <xdr:rowOff>296121</xdr:rowOff>
    </xdr:from>
    <xdr:to>
      <xdr:col>4</xdr:col>
      <xdr:colOff>444923</xdr:colOff>
      <xdr:row>128</xdr:row>
      <xdr:rowOff>291888</xdr:rowOff>
    </xdr:to>
    <xdr:pic>
      <xdr:nvPicPr>
        <xdr:cNvPr id="171" name="Immagine 170" descr="NOI MODERATI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3183" y="40834521"/>
          <a:ext cx="35814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76412</xdr:colOff>
      <xdr:row>125</xdr:row>
      <xdr:rowOff>11430</xdr:rowOff>
    </xdr:from>
    <xdr:to>
      <xdr:col>4</xdr:col>
      <xdr:colOff>462492</xdr:colOff>
      <xdr:row>126</xdr:row>
      <xdr:rowOff>2116</xdr:rowOff>
    </xdr:to>
    <xdr:pic>
      <xdr:nvPicPr>
        <xdr:cNvPr id="172" name="Immagine 171" descr="LEGA SALVINI PREMIER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2812" y="39957163"/>
          <a:ext cx="386080" cy="287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95884</xdr:colOff>
      <xdr:row>123</xdr:row>
      <xdr:rowOff>17568</xdr:rowOff>
    </xdr:from>
    <xdr:to>
      <xdr:col>4</xdr:col>
      <xdr:colOff>454024</xdr:colOff>
      <xdr:row>124</xdr:row>
      <xdr:rowOff>13970</xdr:rowOff>
    </xdr:to>
    <xdr:pic>
      <xdr:nvPicPr>
        <xdr:cNvPr id="173" name="Immagine 172" descr="VITA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2284" y="39370635"/>
          <a:ext cx="358140" cy="292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94403</xdr:colOff>
      <xdr:row>124</xdr:row>
      <xdr:rowOff>21379</xdr:rowOff>
    </xdr:from>
    <xdr:to>
      <xdr:col>4</xdr:col>
      <xdr:colOff>452543</xdr:colOff>
      <xdr:row>124</xdr:row>
      <xdr:rowOff>288079</xdr:rowOff>
    </xdr:to>
    <xdr:pic>
      <xdr:nvPicPr>
        <xdr:cNvPr id="174" name="Immagine 173" descr="AZIONE - ITALIA VIVA - CALENDA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0803" y="39670779"/>
          <a:ext cx="35814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69004</xdr:colOff>
      <xdr:row>116</xdr:row>
      <xdr:rowOff>17992</xdr:rowOff>
    </xdr:from>
    <xdr:to>
      <xdr:col>4</xdr:col>
      <xdr:colOff>427144</xdr:colOff>
      <xdr:row>116</xdr:row>
      <xdr:rowOff>288926</xdr:rowOff>
    </xdr:to>
    <xdr:pic>
      <xdr:nvPicPr>
        <xdr:cNvPr id="175" name="Immagine 174" descr="PER L'ITALIA CON PARAGONE ITALEXIT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5404" y="37169725"/>
          <a:ext cx="358140" cy="270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107103</xdr:colOff>
      <xdr:row>117</xdr:row>
      <xdr:rowOff>32173</xdr:rowOff>
    </xdr:from>
    <xdr:to>
      <xdr:col>4</xdr:col>
      <xdr:colOff>423333</xdr:colOff>
      <xdr:row>118</xdr:row>
      <xdr:rowOff>13970</xdr:rowOff>
    </xdr:to>
    <xdr:pic>
      <xdr:nvPicPr>
        <xdr:cNvPr id="176" name="Immagine 175" descr="+EUROPA CON EMMA BONINO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3503" y="37480240"/>
          <a:ext cx="316230" cy="278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75353</xdr:colOff>
      <xdr:row>118</xdr:row>
      <xdr:rowOff>1694</xdr:rowOff>
    </xdr:from>
    <xdr:to>
      <xdr:col>4</xdr:col>
      <xdr:colOff>410633</xdr:colOff>
      <xdr:row>118</xdr:row>
      <xdr:rowOff>290407</xdr:rowOff>
    </xdr:to>
    <xdr:pic>
      <xdr:nvPicPr>
        <xdr:cNvPr id="177" name="Immagine 176" descr="ALLEANZA VERDI E SINISTRA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1753" y="37746094"/>
          <a:ext cx="335280" cy="288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83820</xdr:colOff>
      <xdr:row>119</xdr:row>
      <xdr:rowOff>5079</xdr:rowOff>
    </xdr:from>
    <xdr:to>
      <xdr:col>4</xdr:col>
      <xdr:colOff>425450</xdr:colOff>
      <xdr:row>120</xdr:row>
      <xdr:rowOff>3809</xdr:rowOff>
    </xdr:to>
    <xdr:pic>
      <xdr:nvPicPr>
        <xdr:cNvPr id="178" name="Immagine 177" descr="IMPEGNO CIVICO DI LUIGI DI MAIO - CENTRO DEMOCRATICO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0220" y="38045812"/>
          <a:ext cx="341630" cy="345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94403</xdr:colOff>
      <xdr:row>120</xdr:row>
      <xdr:rowOff>27517</xdr:rowOff>
    </xdr:from>
    <xdr:to>
      <xdr:col>4</xdr:col>
      <xdr:colOff>452543</xdr:colOff>
      <xdr:row>120</xdr:row>
      <xdr:rowOff>329777</xdr:rowOff>
    </xdr:to>
    <xdr:pic>
      <xdr:nvPicPr>
        <xdr:cNvPr id="179" name="Immagine 178" descr="PARTITO DEMOCRATICO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0803" y="38415384"/>
          <a:ext cx="35814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79587</xdr:colOff>
      <xdr:row>120</xdr:row>
      <xdr:rowOff>367453</xdr:rowOff>
    </xdr:from>
    <xdr:to>
      <xdr:col>4</xdr:col>
      <xdr:colOff>408517</xdr:colOff>
      <xdr:row>121</xdr:row>
      <xdr:rowOff>277283</xdr:rowOff>
    </xdr:to>
    <xdr:pic>
      <xdr:nvPicPr>
        <xdr:cNvPr id="180" name="Immagine 179" descr="ITALIA SOVRANA E POPOLARE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987" y="38755320"/>
          <a:ext cx="328930" cy="282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76200</xdr:colOff>
      <xdr:row>129</xdr:row>
      <xdr:rowOff>22860</xdr:rowOff>
    </xdr:from>
    <xdr:to>
      <xdr:col>4</xdr:col>
      <xdr:colOff>430530</xdr:colOff>
      <xdr:row>129</xdr:row>
      <xdr:rowOff>323850</xdr:rowOff>
    </xdr:to>
    <xdr:pic>
      <xdr:nvPicPr>
        <xdr:cNvPr id="181" name="Immagine 180" descr="MASTELLA NOI DI CENTRO EUROPEISTI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4340" y="8458200"/>
          <a:ext cx="354330" cy="300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86361</xdr:colOff>
      <xdr:row>157</xdr:row>
      <xdr:rowOff>13547</xdr:rowOff>
    </xdr:from>
    <xdr:to>
      <xdr:col>4</xdr:col>
      <xdr:colOff>438151</xdr:colOff>
      <xdr:row>157</xdr:row>
      <xdr:rowOff>279400</xdr:rowOff>
    </xdr:to>
    <xdr:pic>
      <xdr:nvPicPr>
        <xdr:cNvPr id="182" name="Immagine 181" descr="MOVIMENTO 5 STEL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2761" y="50000747"/>
          <a:ext cx="351790" cy="265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73025</xdr:colOff>
      <xdr:row>150</xdr:row>
      <xdr:rowOff>9525</xdr:rowOff>
    </xdr:from>
    <xdr:to>
      <xdr:col>4</xdr:col>
      <xdr:colOff>415925</xdr:colOff>
      <xdr:row>151</xdr:row>
      <xdr:rowOff>342</xdr:rowOff>
    </xdr:to>
    <xdr:pic>
      <xdr:nvPicPr>
        <xdr:cNvPr id="183" name="Immagine 182" descr="UNIONE POPOLARE CON DE MAGISTRI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9425" y="47795392"/>
          <a:ext cx="342900" cy="28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50801</xdr:colOff>
      <xdr:row>161</xdr:row>
      <xdr:rowOff>4233</xdr:rowOff>
    </xdr:from>
    <xdr:to>
      <xdr:col>4</xdr:col>
      <xdr:colOff>419101</xdr:colOff>
      <xdr:row>161</xdr:row>
      <xdr:rowOff>290154</xdr:rowOff>
    </xdr:to>
    <xdr:pic>
      <xdr:nvPicPr>
        <xdr:cNvPr id="184" name="Immagine 183" descr="FRATELLI D'ITALIA CON GIORGIA MELONI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1" y="51176766"/>
          <a:ext cx="368300" cy="2859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73236</xdr:colOff>
      <xdr:row>162</xdr:row>
      <xdr:rowOff>13971</xdr:rowOff>
    </xdr:from>
    <xdr:to>
      <xdr:col>4</xdr:col>
      <xdr:colOff>435186</xdr:colOff>
      <xdr:row>162</xdr:row>
      <xdr:rowOff>271781</xdr:rowOff>
    </xdr:to>
    <xdr:pic>
      <xdr:nvPicPr>
        <xdr:cNvPr id="185" name="Immagine 184" descr="FORZA ITALIA BERLUSCONI PRESIDENTE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9636" y="51482838"/>
          <a:ext cx="361950" cy="257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44450</xdr:colOff>
      <xdr:row>163</xdr:row>
      <xdr:rowOff>8255</xdr:rowOff>
    </xdr:from>
    <xdr:to>
      <xdr:col>4</xdr:col>
      <xdr:colOff>402590</xdr:colOff>
      <xdr:row>164</xdr:row>
      <xdr:rowOff>4022</xdr:rowOff>
    </xdr:to>
    <xdr:pic>
      <xdr:nvPicPr>
        <xdr:cNvPr id="186" name="Immagine 185" descr="NOI MODERATI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0850" y="51773455"/>
          <a:ext cx="35814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51011</xdr:colOff>
      <xdr:row>160</xdr:row>
      <xdr:rowOff>19896</xdr:rowOff>
    </xdr:from>
    <xdr:to>
      <xdr:col>4</xdr:col>
      <xdr:colOff>437091</xdr:colOff>
      <xdr:row>161</xdr:row>
      <xdr:rowOff>10583</xdr:rowOff>
    </xdr:to>
    <xdr:pic>
      <xdr:nvPicPr>
        <xdr:cNvPr id="187" name="Immagine 186" descr="LEGA SALVINI PREMIER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411" y="50896096"/>
          <a:ext cx="386080" cy="287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28152</xdr:colOff>
      <xdr:row>158</xdr:row>
      <xdr:rowOff>635</xdr:rowOff>
    </xdr:from>
    <xdr:to>
      <xdr:col>4</xdr:col>
      <xdr:colOff>386292</xdr:colOff>
      <xdr:row>158</xdr:row>
      <xdr:rowOff>293370</xdr:rowOff>
    </xdr:to>
    <xdr:pic>
      <xdr:nvPicPr>
        <xdr:cNvPr id="188" name="Immagine 187" descr="VITA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4552" y="50284168"/>
          <a:ext cx="358140" cy="292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60537</xdr:colOff>
      <xdr:row>159</xdr:row>
      <xdr:rowOff>29845</xdr:rowOff>
    </xdr:from>
    <xdr:to>
      <xdr:col>4</xdr:col>
      <xdr:colOff>418677</xdr:colOff>
      <xdr:row>160</xdr:row>
      <xdr:rowOff>212</xdr:rowOff>
    </xdr:to>
    <xdr:pic>
      <xdr:nvPicPr>
        <xdr:cNvPr id="189" name="Immagine 188" descr="AZIONE - ITALIA VIVA - CALENDA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6937" y="50609712"/>
          <a:ext cx="35814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77469</xdr:colOff>
      <xdr:row>151</xdr:row>
      <xdr:rowOff>17991</xdr:rowOff>
    </xdr:from>
    <xdr:to>
      <xdr:col>4</xdr:col>
      <xdr:colOff>435609</xdr:colOff>
      <xdr:row>151</xdr:row>
      <xdr:rowOff>288924</xdr:rowOff>
    </xdr:to>
    <xdr:pic>
      <xdr:nvPicPr>
        <xdr:cNvPr id="190" name="Immagine 189" descr="PER L'ITALIA CON PARAGONE ITALEXIT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3869" y="48100191"/>
          <a:ext cx="358140" cy="2709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64770</xdr:colOff>
      <xdr:row>152</xdr:row>
      <xdr:rowOff>6774</xdr:rowOff>
    </xdr:from>
    <xdr:to>
      <xdr:col>4</xdr:col>
      <xdr:colOff>381000</xdr:colOff>
      <xdr:row>152</xdr:row>
      <xdr:rowOff>284904</xdr:rowOff>
    </xdr:to>
    <xdr:pic>
      <xdr:nvPicPr>
        <xdr:cNvPr id="191" name="Immagine 190" descr="+EUROPA CON EMMA BONINO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1170" y="48385307"/>
          <a:ext cx="316230" cy="278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75353</xdr:colOff>
      <xdr:row>153</xdr:row>
      <xdr:rowOff>10160</xdr:rowOff>
    </xdr:from>
    <xdr:to>
      <xdr:col>4</xdr:col>
      <xdr:colOff>410633</xdr:colOff>
      <xdr:row>154</xdr:row>
      <xdr:rowOff>2540</xdr:rowOff>
    </xdr:to>
    <xdr:pic>
      <xdr:nvPicPr>
        <xdr:cNvPr id="192" name="Immagine 191" descr="ALLEANZA VERDI E SINISTRA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1753" y="48685027"/>
          <a:ext cx="335280" cy="288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58420</xdr:colOff>
      <xdr:row>154</xdr:row>
      <xdr:rowOff>5080</xdr:rowOff>
    </xdr:from>
    <xdr:to>
      <xdr:col>4</xdr:col>
      <xdr:colOff>400050</xdr:colOff>
      <xdr:row>155</xdr:row>
      <xdr:rowOff>3810</xdr:rowOff>
    </xdr:to>
    <xdr:pic>
      <xdr:nvPicPr>
        <xdr:cNvPr id="193" name="Immagine 192" descr="IMPEGNO CIVICO DI LUIGI DI MAIO - CENTRO DEMOCRATICO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" y="48976280"/>
          <a:ext cx="341630" cy="345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85936</xdr:colOff>
      <xdr:row>155</xdr:row>
      <xdr:rowOff>19051</xdr:rowOff>
    </xdr:from>
    <xdr:to>
      <xdr:col>4</xdr:col>
      <xdr:colOff>444076</xdr:colOff>
      <xdr:row>155</xdr:row>
      <xdr:rowOff>321311</xdr:rowOff>
    </xdr:to>
    <xdr:pic>
      <xdr:nvPicPr>
        <xdr:cNvPr id="194" name="Immagine 193" descr="PARTITO DEMOCRATICO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2336" y="49337384"/>
          <a:ext cx="35814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79587</xdr:colOff>
      <xdr:row>156</xdr:row>
      <xdr:rowOff>11854</xdr:rowOff>
    </xdr:from>
    <xdr:to>
      <xdr:col>4</xdr:col>
      <xdr:colOff>408517</xdr:colOff>
      <xdr:row>156</xdr:row>
      <xdr:rowOff>294217</xdr:rowOff>
    </xdr:to>
    <xdr:pic>
      <xdr:nvPicPr>
        <xdr:cNvPr id="195" name="Immagine 194" descr="ITALIA SOVRANA E POPOLARE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987" y="49702721"/>
          <a:ext cx="328930" cy="282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76200</xdr:colOff>
      <xdr:row>164</xdr:row>
      <xdr:rowOff>22860</xdr:rowOff>
    </xdr:from>
    <xdr:to>
      <xdr:col>4</xdr:col>
      <xdr:colOff>430530</xdr:colOff>
      <xdr:row>164</xdr:row>
      <xdr:rowOff>323850</xdr:rowOff>
    </xdr:to>
    <xdr:pic>
      <xdr:nvPicPr>
        <xdr:cNvPr id="196" name="Immagine 195" descr="MASTELLA NOI DI CENTRO EUROPEISTI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4340" y="8458200"/>
          <a:ext cx="354330" cy="300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60960</xdr:colOff>
      <xdr:row>192</xdr:row>
      <xdr:rowOff>13547</xdr:rowOff>
    </xdr:from>
    <xdr:to>
      <xdr:col>4</xdr:col>
      <xdr:colOff>412750</xdr:colOff>
      <xdr:row>192</xdr:row>
      <xdr:rowOff>279400</xdr:rowOff>
    </xdr:to>
    <xdr:pic>
      <xdr:nvPicPr>
        <xdr:cNvPr id="197" name="Immagine 196" descr="MOVIMENTO 5 STEL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7360" y="61075147"/>
          <a:ext cx="351790" cy="265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59267</xdr:colOff>
      <xdr:row>196</xdr:row>
      <xdr:rowOff>21167</xdr:rowOff>
    </xdr:from>
    <xdr:to>
      <xdr:col>4</xdr:col>
      <xdr:colOff>427567</xdr:colOff>
      <xdr:row>197</xdr:row>
      <xdr:rowOff>10754</xdr:rowOff>
    </xdr:to>
    <xdr:pic>
      <xdr:nvPicPr>
        <xdr:cNvPr id="199" name="Immagine 198" descr="FRATELLI D'ITALIA CON GIORGIA MELONI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5667" y="62268100"/>
          <a:ext cx="368300" cy="2859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81703</xdr:colOff>
      <xdr:row>197</xdr:row>
      <xdr:rowOff>13971</xdr:rowOff>
    </xdr:from>
    <xdr:to>
      <xdr:col>4</xdr:col>
      <xdr:colOff>443653</xdr:colOff>
      <xdr:row>197</xdr:row>
      <xdr:rowOff>271781</xdr:rowOff>
    </xdr:to>
    <xdr:pic>
      <xdr:nvPicPr>
        <xdr:cNvPr id="200" name="Immagine 199" descr="FORZA ITALIA BERLUSCONI PRESIDENTE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8103" y="62557238"/>
          <a:ext cx="361950" cy="257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69850</xdr:colOff>
      <xdr:row>197</xdr:row>
      <xdr:rowOff>287655</xdr:rowOff>
    </xdr:from>
    <xdr:to>
      <xdr:col>4</xdr:col>
      <xdr:colOff>427990</xdr:colOff>
      <xdr:row>198</xdr:row>
      <xdr:rowOff>283422</xdr:rowOff>
    </xdr:to>
    <xdr:pic>
      <xdr:nvPicPr>
        <xdr:cNvPr id="201" name="Immagine 200" descr="NOI MODERATI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0" y="62830922"/>
          <a:ext cx="35814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59478</xdr:colOff>
      <xdr:row>195</xdr:row>
      <xdr:rowOff>2963</xdr:rowOff>
    </xdr:from>
    <xdr:to>
      <xdr:col>4</xdr:col>
      <xdr:colOff>445558</xdr:colOff>
      <xdr:row>195</xdr:row>
      <xdr:rowOff>289983</xdr:rowOff>
    </xdr:to>
    <xdr:pic>
      <xdr:nvPicPr>
        <xdr:cNvPr id="202" name="Immagine 201" descr="LEGA SALVINI PREMIER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5878" y="61953563"/>
          <a:ext cx="386080" cy="287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45085</xdr:colOff>
      <xdr:row>193</xdr:row>
      <xdr:rowOff>9101</xdr:rowOff>
    </xdr:from>
    <xdr:to>
      <xdr:col>4</xdr:col>
      <xdr:colOff>403225</xdr:colOff>
      <xdr:row>194</xdr:row>
      <xdr:rowOff>5502</xdr:rowOff>
    </xdr:to>
    <xdr:pic>
      <xdr:nvPicPr>
        <xdr:cNvPr id="203" name="Immagine 202" descr="VITA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1485" y="61367034"/>
          <a:ext cx="358140" cy="292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60537</xdr:colOff>
      <xdr:row>193</xdr:row>
      <xdr:rowOff>292313</xdr:rowOff>
    </xdr:from>
    <xdr:to>
      <xdr:col>4</xdr:col>
      <xdr:colOff>418677</xdr:colOff>
      <xdr:row>194</xdr:row>
      <xdr:rowOff>262679</xdr:rowOff>
    </xdr:to>
    <xdr:pic>
      <xdr:nvPicPr>
        <xdr:cNvPr id="204" name="Immagine 203" descr="AZIONE - ITALIA VIVA - CALENDA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6937" y="61650246"/>
          <a:ext cx="35814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69004</xdr:colOff>
      <xdr:row>186</xdr:row>
      <xdr:rowOff>9525</xdr:rowOff>
    </xdr:from>
    <xdr:to>
      <xdr:col>4</xdr:col>
      <xdr:colOff>427144</xdr:colOff>
      <xdr:row>186</xdr:row>
      <xdr:rowOff>280458</xdr:rowOff>
    </xdr:to>
    <xdr:pic>
      <xdr:nvPicPr>
        <xdr:cNvPr id="205" name="Immagine 204" descr="PER L'ITALIA CON PARAGONE ITALEXIT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5404" y="59166125"/>
          <a:ext cx="358140" cy="2709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64771</xdr:colOff>
      <xdr:row>187</xdr:row>
      <xdr:rowOff>15240</xdr:rowOff>
    </xdr:from>
    <xdr:to>
      <xdr:col>4</xdr:col>
      <xdr:colOff>381001</xdr:colOff>
      <xdr:row>187</xdr:row>
      <xdr:rowOff>293370</xdr:rowOff>
    </xdr:to>
    <xdr:pic>
      <xdr:nvPicPr>
        <xdr:cNvPr id="206" name="Immagine 205" descr="+EUROPA CON EMMA BONINO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1171" y="59468173"/>
          <a:ext cx="316230" cy="278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49953</xdr:colOff>
      <xdr:row>188</xdr:row>
      <xdr:rowOff>1694</xdr:rowOff>
    </xdr:from>
    <xdr:to>
      <xdr:col>4</xdr:col>
      <xdr:colOff>385233</xdr:colOff>
      <xdr:row>188</xdr:row>
      <xdr:rowOff>290407</xdr:rowOff>
    </xdr:to>
    <xdr:pic>
      <xdr:nvPicPr>
        <xdr:cNvPr id="207" name="Immagine 206" descr="ALLEANZA VERDI E SINISTRA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6353" y="59750961"/>
          <a:ext cx="335280" cy="288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66887</xdr:colOff>
      <xdr:row>189</xdr:row>
      <xdr:rowOff>5079</xdr:rowOff>
    </xdr:from>
    <xdr:to>
      <xdr:col>4</xdr:col>
      <xdr:colOff>408517</xdr:colOff>
      <xdr:row>190</xdr:row>
      <xdr:rowOff>3809</xdr:rowOff>
    </xdr:to>
    <xdr:pic>
      <xdr:nvPicPr>
        <xdr:cNvPr id="208" name="Immagine 207" descr="IMPEGNO CIVICO DI LUIGI DI MAIO - CENTRO DEMOCRATICO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3287" y="60050679"/>
          <a:ext cx="341630" cy="345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69003</xdr:colOff>
      <xdr:row>190</xdr:row>
      <xdr:rowOff>27516</xdr:rowOff>
    </xdr:from>
    <xdr:to>
      <xdr:col>4</xdr:col>
      <xdr:colOff>427143</xdr:colOff>
      <xdr:row>190</xdr:row>
      <xdr:rowOff>329776</xdr:rowOff>
    </xdr:to>
    <xdr:pic>
      <xdr:nvPicPr>
        <xdr:cNvPr id="209" name="Immagine 208" descr="PARTITO DEMOCRATICO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5403" y="60420249"/>
          <a:ext cx="35814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96521</xdr:colOff>
      <xdr:row>191</xdr:row>
      <xdr:rowOff>20321</xdr:rowOff>
    </xdr:from>
    <xdr:to>
      <xdr:col>4</xdr:col>
      <xdr:colOff>425451</xdr:colOff>
      <xdr:row>192</xdr:row>
      <xdr:rowOff>6351</xdr:rowOff>
    </xdr:to>
    <xdr:pic>
      <xdr:nvPicPr>
        <xdr:cNvPr id="210" name="Immagine 209" descr="ITALIA SOVRANA E POPOLARE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2921" y="60785588"/>
          <a:ext cx="328930" cy="282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76200</xdr:colOff>
      <xdr:row>199</xdr:row>
      <xdr:rowOff>22860</xdr:rowOff>
    </xdr:from>
    <xdr:to>
      <xdr:col>4</xdr:col>
      <xdr:colOff>430530</xdr:colOff>
      <xdr:row>199</xdr:row>
      <xdr:rowOff>323850</xdr:rowOff>
    </xdr:to>
    <xdr:pic>
      <xdr:nvPicPr>
        <xdr:cNvPr id="211" name="Immagine 210" descr="MASTELLA NOI DI CENTRO EUROPEISTI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4340" y="8458200"/>
          <a:ext cx="354330" cy="300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2190751</xdr:colOff>
      <xdr:row>38</xdr:row>
      <xdr:rowOff>47625</xdr:rowOff>
    </xdr:from>
    <xdr:ext cx="331937" cy="523875"/>
    <xdr:pic>
      <xdr:nvPicPr>
        <xdr:cNvPr id="212" name="Immagine 2">
          <a:extLst>
            <a:ext uri="{FF2B5EF4-FFF2-40B4-BE49-F238E27FC236}">
              <a16:creationId xmlns="" xmlns:a16="http://schemas.microsoft.com/office/drawing/2014/main" id="{DA8528D1-7F40-45A2-90F5-389ABA524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0791" y="870585"/>
          <a:ext cx="331937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2190751</xdr:colOff>
      <xdr:row>74</xdr:row>
      <xdr:rowOff>47625</xdr:rowOff>
    </xdr:from>
    <xdr:ext cx="331937" cy="523875"/>
    <xdr:pic>
      <xdr:nvPicPr>
        <xdr:cNvPr id="213" name="Immagine 2">
          <a:extLst>
            <a:ext uri="{FF2B5EF4-FFF2-40B4-BE49-F238E27FC236}">
              <a16:creationId xmlns="" xmlns:a16="http://schemas.microsoft.com/office/drawing/2014/main" id="{DA8528D1-7F40-45A2-90F5-389ABA524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0791" y="870585"/>
          <a:ext cx="331937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2190751</xdr:colOff>
      <xdr:row>110</xdr:row>
      <xdr:rowOff>47625</xdr:rowOff>
    </xdr:from>
    <xdr:ext cx="331937" cy="523875"/>
    <xdr:pic>
      <xdr:nvPicPr>
        <xdr:cNvPr id="214" name="Immagine 2">
          <a:extLst>
            <a:ext uri="{FF2B5EF4-FFF2-40B4-BE49-F238E27FC236}">
              <a16:creationId xmlns="" xmlns:a16="http://schemas.microsoft.com/office/drawing/2014/main" id="{DA8528D1-7F40-45A2-90F5-389ABA524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0791" y="870585"/>
          <a:ext cx="331937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2190751</xdr:colOff>
      <xdr:row>145</xdr:row>
      <xdr:rowOff>47625</xdr:rowOff>
    </xdr:from>
    <xdr:ext cx="331937" cy="523875"/>
    <xdr:pic>
      <xdr:nvPicPr>
        <xdr:cNvPr id="215" name="Immagine 2">
          <a:extLst>
            <a:ext uri="{FF2B5EF4-FFF2-40B4-BE49-F238E27FC236}">
              <a16:creationId xmlns="" xmlns:a16="http://schemas.microsoft.com/office/drawing/2014/main" id="{DA8528D1-7F40-45A2-90F5-389ABA524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0791" y="870585"/>
          <a:ext cx="331937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2190751</xdr:colOff>
      <xdr:row>180</xdr:row>
      <xdr:rowOff>47625</xdr:rowOff>
    </xdr:from>
    <xdr:ext cx="331937" cy="523875"/>
    <xdr:pic>
      <xdr:nvPicPr>
        <xdr:cNvPr id="216" name="Immagine 2">
          <a:extLst>
            <a:ext uri="{FF2B5EF4-FFF2-40B4-BE49-F238E27FC236}">
              <a16:creationId xmlns="" xmlns:a16="http://schemas.microsoft.com/office/drawing/2014/main" id="{DA8528D1-7F40-45A2-90F5-389ABA524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0791" y="870585"/>
          <a:ext cx="331937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82550</xdr:colOff>
      <xdr:row>6</xdr:row>
      <xdr:rowOff>0</xdr:rowOff>
    </xdr:from>
    <xdr:to>
      <xdr:col>4</xdr:col>
      <xdr:colOff>425450</xdr:colOff>
      <xdr:row>6</xdr:row>
      <xdr:rowOff>332870</xdr:rowOff>
    </xdr:to>
    <xdr:pic>
      <xdr:nvPicPr>
        <xdr:cNvPr id="3" name="Immagine 2" descr="UNIONE POPOLARE CON DE MAGISTRI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0690" y="3223260"/>
          <a:ext cx="342900" cy="33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71120</xdr:colOff>
      <xdr:row>20</xdr:row>
      <xdr:rowOff>0</xdr:rowOff>
    </xdr:from>
    <xdr:to>
      <xdr:col>4</xdr:col>
      <xdr:colOff>400050</xdr:colOff>
      <xdr:row>20</xdr:row>
      <xdr:rowOff>6350</xdr:rowOff>
    </xdr:to>
    <xdr:pic>
      <xdr:nvPicPr>
        <xdr:cNvPr id="17" name="Immagine 16" descr="ITALIA SOVRANA E POPOLAR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9260" y="8044180"/>
          <a:ext cx="32893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1664971</xdr:colOff>
      <xdr:row>1</xdr:row>
      <xdr:rowOff>47625</xdr:rowOff>
    </xdr:from>
    <xdr:ext cx="333842" cy="523875"/>
    <xdr:pic>
      <xdr:nvPicPr>
        <xdr:cNvPr id="18" name="Immagine 2">
          <a:extLst>
            <a:ext uri="{FF2B5EF4-FFF2-40B4-BE49-F238E27FC236}">
              <a16:creationId xmlns="" xmlns:a16="http://schemas.microsoft.com/office/drawing/2014/main" id="{DA8528D1-7F40-45A2-90F5-389ABA524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2171" y="360892"/>
          <a:ext cx="333842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4</xdr:col>
      <xdr:colOff>82550</xdr:colOff>
      <xdr:row>6</xdr:row>
      <xdr:rowOff>0</xdr:rowOff>
    </xdr:from>
    <xdr:to>
      <xdr:col>4</xdr:col>
      <xdr:colOff>425450</xdr:colOff>
      <xdr:row>6</xdr:row>
      <xdr:rowOff>332870</xdr:rowOff>
    </xdr:to>
    <xdr:pic>
      <xdr:nvPicPr>
        <xdr:cNvPr id="20" name="Immagine 19" descr="UNIONE POPOLARE CON DE MAGISTRI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0690" y="63886080"/>
          <a:ext cx="342900" cy="294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71120</xdr:colOff>
      <xdr:row>20</xdr:row>
      <xdr:rowOff>0</xdr:rowOff>
    </xdr:from>
    <xdr:to>
      <xdr:col>4</xdr:col>
      <xdr:colOff>400050</xdr:colOff>
      <xdr:row>20</xdr:row>
      <xdr:rowOff>6350</xdr:rowOff>
    </xdr:to>
    <xdr:pic>
      <xdr:nvPicPr>
        <xdr:cNvPr id="34" name="Immagine 33" descr="ITALIA SOVRANA E POPOLAR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9260" y="68138040"/>
          <a:ext cx="32893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68580</xdr:colOff>
      <xdr:row>13</xdr:row>
      <xdr:rowOff>15240</xdr:rowOff>
    </xdr:from>
    <xdr:to>
      <xdr:col>4</xdr:col>
      <xdr:colOff>420370</xdr:colOff>
      <xdr:row>13</xdr:row>
      <xdr:rowOff>281940</xdr:rowOff>
    </xdr:to>
    <xdr:pic>
      <xdr:nvPicPr>
        <xdr:cNvPr id="35" name="Immagine 34" descr="MOVIMENTO 5 STELLE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9560" y="5341620"/>
          <a:ext cx="35179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66040</xdr:colOff>
      <xdr:row>16</xdr:row>
      <xdr:rowOff>294640</xdr:rowOff>
    </xdr:from>
    <xdr:to>
      <xdr:col>4</xdr:col>
      <xdr:colOff>434340</xdr:colOff>
      <xdr:row>17</xdr:row>
      <xdr:rowOff>283381</xdr:rowOff>
    </xdr:to>
    <xdr:pic>
      <xdr:nvPicPr>
        <xdr:cNvPr id="37" name="Immagine 36" descr="FRATELLI D'ITALIA CON GIORGIA MELONI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7020" y="6512560"/>
          <a:ext cx="368300" cy="2859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72390</xdr:colOff>
      <xdr:row>18</xdr:row>
      <xdr:rowOff>24131</xdr:rowOff>
    </xdr:from>
    <xdr:to>
      <xdr:col>4</xdr:col>
      <xdr:colOff>434340</xdr:colOff>
      <xdr:row>18</xdr:row>
      <xdr:rowOff>281941</xdr:rowOff>
    </xdr:to>
    <xdr:pic>
      <xdr:nvPicPr>
        <xdr:cNvPr id="38" name="Immagine 37" descr="FORZA ITALIA BERLUSCONI PRESIDENTE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3370" y="6836411"/>
          <a:ext cx="361950" cy="257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69850</xdr:colOff>
      <xdr:row>19</xdr:row>
      <xdr:rowOff>8255</xdr:rowOff>
    </xdr:from>
    <xdr:to>
      <xdr:col>4</xdr:col>
      <xdr:colOff>427990</xdr:colOff>
      <xdr:row>20</xdr:row>
      <xdr:rowOff>3175</xdr:rowOff>
    </xdr:to>
    <xdr:pic>
      <xdr:nvPicPr>
        <xdr:cNvPr id="39" name="Immagine 38" descr="NOI MODERATI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0830" y="7117715"/>
          <a:ext cx="35814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105198</xdr:colOff>
      <xdr:row>15</xdr:row>
      <xdr:rowOff>290831</xdr:rowOff>
    </xdr:from>
    <xdr:to>
      <xdr:col>5</xdr:col>
      <xdr:colOff>212</xdr:colOff>
      <xdr:row>16</xdr:row>
      <xdr:rowOff>280670</xdr:rowOff>
    </xdr:to>
    <xdr:pic>
      <xdr:nvPicPr>
        <xdr:cNvPr id="40" name="Immagine 39" descr="LEGA SALVINI PREMIER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0065" y="6378364"/>
          <a:ext cx="386080" cy="286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70485</xdr:colOff>
      <xdr:row>14</xdr:row>
      <xdr:rowOff>15875</xdr:rowOff>
    </xdr:from>
    <xdr:to>
      <xdr:col>4</xdr:col>
      <xdr:colOff>428625</xdr:colOff>
      <xdr:row>14</xdr:row>
      <xdr:rowOff>262467</xdr:rowOff>
    </xdr:to>
    <xdr:pic>
      <xdr:nvPicPr>
        <xdr:cNvPr id="41" name="Immagine 40" descr="VITA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352" y="5807075"/>
          <a:ext cx="358140" cy="2465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62230</xdr:colOff>
      <xdr:row>14</xdr:row>
      <xdr:rowOff>296545</xdr:rowOff>
    </xdr:from>
    <xdr:to>
      <xdr:col>4</xdr:col>
      <xdr:colOff>420370</xdr:colOff>
      <xdr:row>15</xdr:row>
      <xdr:rowOff>266065</xdr:rowOff>
    </xdr:to>
    <xdr:pic>
      <xdr:nvPicPr>
        <xdr:cNvPr id="42" name="Immagine 41" descr="AZIONE - ITALIA VIVA - CALENDA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3210" y="5920105"/>
          <a:ext cx="35814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77470</xdr:colOff>
      <xdr:row>7</xdr:row>
      <xdr:rowOff>12065</xdr:rowOff>
    </xdr:from>
    <xdr:to>
      <xdr:col>4</xdr:col>
      <xdr:colOff>435610</xdr:colOff>
      <xdr:row>7</xdr:row>
      <xdr:rowOff>283845</xdr:rowOff>
    </xdr:to>
    <xdr:pic>
      <xdr:nvPicPr>
        <xdr:cNvPr id="43" name="Immagine 42" descr="PER L'ITALIA CON PARAGONE ITALEXIT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8450" y="3555365"/>
          <a:ext cx="358140" cy="271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97790</xdr:colOff>
      <xdr:row>8</xdr:row>
      <xdr:rowOff>0</xdr:rowOff>
    </xdr:from>
    <xdr:to>
      <xdr:col>4</xdr:col>
      <xdr:colOff>414020</xdr:colOff>
      <xdr:row>8</xdr:row>
      <xdr:rowOff>278130</xdr:rowOff>
    </xdr:to>
    <xdr:pic>
      <xdr:nvPicPr>
        <xdr:cNvPr id="44" name="Immagine 43" descr="+EUROPA CON EMMA BONINO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8770" y="3840480"/>
          <a:ext cx="316230" cy="278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76200</xdr:colOff>
      <xdr:row>9</xdr:row>
      <xdr:rowOff>2540</xdr:rowOff>
    </xdr:from>
    <xdr:to>
      <xdr:col>4</xdr:col>
      <xdr:colOff>411480</xdr:colOff>
      <xdr:row>9</xdr:row>
      <xdr:rowOff>292100</xdr:rowOff>
    </xdr:to>
    <xdr:pic>
      <xdr:nvPicPr>
        <xdr:cNvPr id="45" name="Immagine 44" descr="ALLEANZA VERDI E SINISTRA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7180" y="4140200"/>
          <a:ext cx="33528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99060</xdr:colOff>
      <xdr:row>10</xdr:row>
      <xdr:rowOff>5080</xdr:rowOff>
    </xdr:from>
    <xdr:to>
      <xdr:col>4</xdr:col>
      <xdr:colOff>440690</xdr:colOff>
      <xdr:row>11</xdr:row>
      <xdr:rowOff>3810</xdr:rowOff>
    </xdr:to>
    <xdr:pic>
      <xdr:nvPicPr>
        <xdr:cNvPr id="46" name="Immagine 45" descr="IMPEGNO CIVICO DI LUIGI DI MAIO - CENTRO DEMOCRATICO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0040" y="4439920"/>
          <a:ext cx="341630" cy="295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77470</xdr:colOff>
      <xdr:row>11</xdr:row>
      <xdr:rowOff>3810</xdr:rowOff>
    </xdr:from>
    <xdr:to>
      <xdr:col>4</xdr:col>
      <xdr:colOff>435610</xdr:colOff>
      <xdr:row>11</xdr:row>
      <xdr:rowOff>283210</xdr:rowOff>
    </xdr:to>
    <xdr:pic>
      <xdr:nvPicPr>
        <xdr:cNvPr id="47" name="Immagine 46" descr="PARTITO DEMOCRATICO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8450" y="4735830"/>
          <a:ext cx="358140" cy="279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101600</xdr:colOff>
      <xdr:row>12</xdr:row>
      <xdr:rowOff>5080</xdr:rowOff>
    </xdr:from>
    <xdr:to>
      <xdr:col>4</xdr:col>
      <xdr:colOff>430530</xdr:colOff>
      <xdr:row>12</xdr:row>
      <xdr:rowOff>288290</xdr:rowOff>
    </xdr:to>
    <xdr:pic>
      <xdr:nvPicPr>
        <xdr:cNvPr id="48" name="Immagine 47" descr="ITALIA SOVRANA E POPOLARE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2580" y="5034280"/>
          <a:ext cx="328930" cy="283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91440</xdr:colOff>
      <xdr:row>20</xdr:row>
      <xdr:rowOff>7620</xdr:rowOff>
    </xdr:from>
    <xdr:to>
      <xdr:col>4</xdr:col>
      <xdr:colOff>445770</xdr:colOff>
      <xdr:row>20</xdr:row>
      <xdr:rowOff>278130</xdr:rowOff>
    </xdr:to>
    <xdr:pic>
      <xdr:nvPicPr>
        <xdr:cNvPr id="49" name="Immagine 48" descr="MASTELLA NOI DI CENTRO EUROPEISTI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2420" y="7414260"/>
          <a:ext cx="354330" cy="270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4"/>
  <sheetViews>
    <sheetView tabSelected="1" zoomScale="90" zoomScaleNormal="90" workbookViewId="0">
      <selection activeCell="G91" sqref="G91:H91"/>
    </sheetView>
  </sheetViews>
  <sheetFormatPr defaultRowHeight="14.4" x14ac:dyDescent="0.3"/>
  <cols>
    <col min="1" max="1" width="4.6640625" customWidth="1"/>
    <col min="2" max="2" width="32.33203125" customWidth="1"/>
    <col min="3" max="3" width="13.6640625" customWidth="1"/>
    <col min="4" max="4" width="10.77734375" customWidth="1"/>
    <col min="5" max="5" width="7.21875" customWidth="1"/>
    <col min="6" max="6" width="46.44140625" customWidth="1"/>
    <col min="8" max="8" width="7.21875" customWidth="1"/>
    <col min="9" max="9" width="3.88671875" customWidth="1"/>
    <col min="10" max="10" width="3.77734375" customWidth="1"/>
    <col min="11" max="12" width="15.77734375" customWidth="1"/>
    <col min="13" max="13" width="8.88671875" customWidth="1"/>
    <col min="17" max="17" width="9.44140625" customWidth="1"/>
  </cols>
  <sheetData>
    <row r="1" spans="1:19" ht="15" thickBot="1" x14ac:dyDescent="0.35">
      <c r="A1" s="49"/>
      <c r="B1" s="49"/>
      <c r="C1" s="49"/>
      <c r="D1" s="49"/>
      <c r="E1" s="49"/>
      <c r="F1" s="49"/>
      <c r="G1" s="49"/>
      <c r="H1" s="49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spans="1:19" ht="49.95" customHeight="1" x14ac:dyDescent="0.3">
      <c r="A2" s="69" t="s">
        <v>40</v>
      </c>
      <c r="B2" s="70"/>
      <c r="C2" s="70"/>
      <c r="D2" s="70"/>
      <c r="E2" s="70"/>
      <c r="F2" s="70"/>
      <c r="G2" s="70"/>
      <c r="H2" s="71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19" ht="49.95" customHeight="1" x14ac:dyDescent="0.3">
      <c r="A3" s="72" t="s">
        <v>0</v>
      </c>
      <c r="B3" s="73"/>
      <c r="C3" s="73"/>
      <c r="D3" s="73"/>
      <c r="E3" s="73"/>
      <c r="F3" s="73"/>
      <c r="G3" s="73"/>
      <c r="H3" s="74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</row>
    <row r="4" spans="1:19" x14ac:dyDescent="0.3">
      <c r="A4" s="75" t="s">
        <v>1</v>
      </c>
      <c r="B4" s="76"/>
      <c r="C4" s="77"/>
      <c r="D4" s="78" t="s">
        <v>41</v>
      </c>
      <c r="E4" s="76"/>
      <c r="F4" s="76"/>
      <c r="G4" s="76"/>
      <c r="H4" s="79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</row>
    <row r="5" spans="1:19" ht="15" thickBot="1" x14ac:dyDescent="0.35">
      <c r="A5" s="80" t="s">
        <v>2</v>
      </c>
      <c r="B5" s="81"/>
      <c r="C5" s="82"/>
      <c r="D5" s="83" t="s">
        <v>42</v>
      </c>
      <c r="E5" s="81"/>
      <c r="F5" s="81"/>
      <c r="G5" s="81"/>
      <c r="H5" s="84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</row>
    <row r="6" spans="1:19" ht="35.4" thickBot="1" x14ac:dyDescent="0.35">
      <c r="A6" s="118" t="s">
        <v>18</v>
      </c>
      <c r="B6" s="119"/>
      <c r="C6" s="119"/>
      <c r="D6" s="119"/>
      <c r="E6" s="119"/>
      <c r="F6" s="119"/>
      <c r="G6" s="119"/>
      <c r="H6" s="12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</row>
    <row r="7" spans="1:19" ht="93.6" thickBot="1" x14ac:dyDescent="0.35">
      <c r="A7" s="2" t="s">
        <v>3</v>
      </c>
      <c r="B7" s="15" t="s">
        <v>4</v>
      </c>
      <c r="C7" s="13" t="s">
        <v>5</v>
      </c>
      <c r="D7" s="9" t="s">
        <v>6</v>
      </c>
      <c r="E7" s="19"/>
      <c r="F7" s="15" t="s">
        <v>7</v>
      </c>
      <c r="G7" s="121" t="s">
        <v>8</v>
      </c>
      <c r="H7" s="122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</row>
    <row r="8" spans="1:19" ht="23.4" customHeight="1" thickBot="1" x14ac:dyDescent="0.45">
      <c r="A8" s="3">
        <v>1</v>
      </c>
      <c r="B8" s="15" t="s">
        <v>43</v>
      </c>
      <c r="C8" s="4">
        <f>SUM(D8:G8)</f>
        <v>4</v>
      </c>
      <c r="D8" s="4">
        <v>1</v>
      </c>
      <c r="E8" s="8"/>
      <c r="F8" s="11" t="s">
        <v>19</v>
      </c>
      <c r="G8" s="85">
        <v>3</v>
      </c>
      <c r="H8" s="86"/>
      <c r="I8" s="50"/>
      <c r="J8" s="50"/>
      <c r="K8" s="169" t="s">
        <v>52</v>
      </c>
      <c r="L8" s="170"/>
      <c r="M8" s="50"/>
      <c r="N8" s="175" t="s">
        <v>57</v>
      </c>
      <c r="O8" s="176"/>
      <c r="P8" s="177"/>
      <c r="Q8" s="50"/>
      <c r="R8" s="50"/>
      <c r="S8" s="50"/>
    </row>
    <row r="9" spans="1:19" ht="23.4" customHeight="1" thickBot="1" x14ac:dyDescent="0.45">
      <c r="A9" s="5">
        <v>2</v>
      </c>
      <c r="B9" s="16" t="s">
        <v>44</v>
      </c>
      <c r="C9" s="4">
        <f>SUM(D9:G9)</f>
        <v>15</v>
      </c>
      <c r="D9" s="6"/>
      <c r="E9" s="8"/>
      <c r="F9" s="25" t="s">
        <v>25</v>
      </c>
      <c r="G9" s="85">
        <v>15</v>
      </c>
      <c r="H9" s="86"/>
      <c r="I9" s="50"/>
      <c r="J9" s="50"/>
      <c r="K9" s="20" t="s">
        <v>53</v>
      </c>
      <c r="L9" s="21" t="s">
        <v>54</v>
      </c>
      <c r="M9" s="50"/>
      <c r="N9" s="178">
        <f>K17/K12*100</f>
        <v>63.289280469897214</v>
      </c>
      <c r="O9" s="179"/>
      <c r="P9" s="180"/>
      <c r="Q9" s="50"/>
      <c r="R9" s="50"/>
      <c r="S9" s="50"/>
    </row>
    <row r="10" spans="1:19" ht="23.4" customHeight="1" thickBot="1" x14ac:dyDescent="0.45">
      <c r="A10" s="89">
        <v>3</v>
      </c>
      <c r="B10" s="92" t="s">
        <v>45</v>
      </c>
      <c r="C10" s="95">
        <f>SUM(D10:G10:G11:G12:G13)</f>
        <v>109</v>
      </c>
      <c r="D10" s="98">
        <v>6</v>
      </c>
      <c r="E10" s="8"/>
      <c r="F10" s="27" t="s">
        <v>26</v>
      </c>
      <c r="G10" s="101">
        <v>7</v>
      </c>
      <c r="H10" s="102"/>
      <c r="I10" s="50"/>
      <c r="J10" s="50"/>
      <c r="K10" s="22">
        <v>310</v>
      </c>
      <c r="L10" s="23">
        <v>371</v>
      </c>
      <c r="M10" s="50"/>
      <c r="N10" s="181"/>
      <c r="O10" s="182"/>
      <c r="P10" s="183"/>
      <c r="Q10" s="50"/>
      <c r="R10" s="50"/>
      <c r="S10" s="50"/>
    </row>
    <row r="11" spans="1:19" ht="23.4" customHeight="1" thickBot="1" x14ac:dyDescent="0.45">
      <c r="A11" s="90"/>
      <c r="B11" s="93"/>
      <c r="C11" s="96"/>
      <c r="D11" s="99"/>
      <c r="E11" s="8"/>
      <c r="F11" s="28" t="s">
        <v>29</v>
      </c>
      <c r="G11" s="87">
        <v>14</v>
      </c>
      <c r="H11" s="88"/>
      <c r="I11" s="50"/>
      <c r="J11" s="50"/>
      <c r="K11" s="171" t="s">
        <v>55</v>
      </c>
      <c r="L11" s="172"/>
      <c r="M11" s="50"/>
      <c r="N11" s="184"/>
      <c r="O11" s="185"/>
      <c r="P11" s="186"/>
      <c r="Q11" s="50"/>
      <c r="R11" s="50"/>
      <c r="S11" s="50"/>
    </row>
    <row r="12" spans="1:19" ht="23.4" customHeight="1" thickBot="1" x14ac:dyDescent="0.45">
      <c r="A12" s="90"/>
      <c r="B12" s="93"/>
      <c r="C12" s="96"/>
      <c r="D12" s="99"/>
      <c r="E12" s="8"/>
      <c r="F12" s="31" t="s">
        <v>28</v>
      </c>
      <c r="G12" s="103">
        <v>3</v>
      </c>
      <c r="H12" s="104"/>
      <c r="I12" s="50"/>
      <c r="J12" s="50"/>
      <c r="K12" s="187">
        <f>SUM(K10:L10)</f>
        <v>681</v>
      </c>
      <c r="L12" s="188"/>
      <c r="M12" s="50"/>
      <c r="N12" s="50"/>
      <c r="O12" s="50"/>
      <c r="P12" s="50"/>
      <c r="Q12" s="50"/>
      <c r="R12" s="50"/>
      <c r="S12" s="50"/>
    </row>
    <row r="13" spans="1:19" ht="23.4" customHeight="1" thickBot="1" x14ac:dyDescent="0.45">
      <c r="A13" s="91"/>
      <c r="B13" s="94"/>
      <c r="C13" s="97"/>
      <c r="D13" s="100"/>
      <c r="E13" s="8"/>
      <c r="F13" s="32" t="s">
        <v>27</v>
      </c>
      <c r="G13" s="103">
        <v>79</v>
      </c>
      <c r="H13" s="104"/>
      <c r="I13" s="50"/>
      <c r="J13" s="50"/>
      <c r="K13" s="169" t="s">
        <v>56</v>
      </c>
      <c r="L13" s="170"/>
      <c r="M13" s="50"/>
      <c r="N13" s="65" t="s">
        <v>53</v>
      </c>
      <c r="O13" s="66" t="s">
        <v>54</v>
      </c>
      <c r="P13" s="36" t="s">
        <v>60</v>
      </c>
      <c r="Q13" s="39" t="s">
        <v>61</v>
      </c>
      <c r="R13" s="38" t="s">
        <v>59</v>
      </c>
      <c r="S13" s="50"/>
    </row>
    <row r="14" spans="1:19" ht="23.4" customHeight="1" thickBot="1" x14ac:dyDescent="0.45">
      <c r="A14" s="3">
        <v>4</v>
      </c>
      <c r="B14" s="17" t="s">
        <v>46</v>
      </c>
      <c r="C14" s="4">
        <f>SUM(D14:G14)</f>
        <v>5</v>
      </c>
      <c r="D14" s="4"/>
      <c r="E14" s="8"/>
      <c r="F14" s="30" t="s">
        <v>31</v>
      </c>
      <c r="G14" s="160">
        <v>5</v>
      </c>
      <c r="H14" s="86"/>
      <c r="I14" s="50"/>
      <c r="J14" s="50"/>
      <c r="K14" s="20" t="s">
        <v>53</v>
      </c>
      <c r="L14" s="21" t="s">
        <v>54</v>
      </c>
      <c r="M14" s="50"/>
      <c r="N14" s="34">
        <v>74</v>
      </c>
      <c r="O14" s="51">
        <v>81</v>
      </c>
      <c r="P14" s="33">
        <f>SUM(N14,O14)</f>
        <v>155</v>
      </c>
      <c r="Q14" s="35">
        <f>P14/K12*100</f>
        <v>22.760646108663728</v>
      </c>
      <c r="R14" s="37">
        <v>0.5</v>
      </c>
      <c r="S14" s="50"/>
    </row>
    <row r="15" spans="1:19" ht="23.4" customHeight="1" thickBot="1" x14ac:dyDescent="0.45">
      <c r="A15" s="3">
        <v>5</v>
      </c>
      <c r="B15" s="17" t="s">
        <v>47</v>
      </c>
      <c r="C15" s="4">
        <f>SUM(D15:G15)</f>
        <v>49</v>
      </c>
      <c r="D15" s="7">
        <v>2</v>
      </c>
      <c r="E15" s="8"/>
      <c r="F15" s="10" t="s">
        <v>9</v>
      </c>
      <c r="G15" s="160">
        <v>47</v>
      </c>
      <c r="H15" s="86"/>
      <c r="I15" s="50"/>
      <c r="J15" s="50"/>
      <c r="K15" s="22">
        <v>193</v>
      </c>
      <c r="L15" s="23">
        <v>238</v>
      </c>
      <c r="M15" s="50"/>
      <c r="N15" s="34">
        <v>160</v>
      </c>
      <c r="O15" s="51">
        <v>209</v>
      </c>
      <c r="P15" s="33">
        <f>SUM(N15,O15)</f>
        <v>369</v>
      </c>
      <c r="Q15" s="35">
        <f>P15/K12*100</f>
        <v>54.185022026431717</v>
      </c>
      <c r="R15" s="37">
        <v>0.79166666666666663</v>
      </c>
      <c r="S15" s="50"/>
    </row>
    <row r="16" spans="1:19" ht="23.4" customHeight="1" thickBot="1" x14ac:dyDescent="0.45">
      <c r="A16" s="3">
        <v>6</v>
      </c>
      <c r="B16" s="17" t="s">
        <v>48</v>
      </c>
      <c r="C16" s="4">
        <f>SUM(D16:G16)</f>
        <v>5</v>
      </c>
      <c r="D16" s="4"/>
      <c r="E16" s="8"/>
      <c r="F16" s="12" t="s">
        <v>24</v>
      </c>
      <c r="G16" s="85">
        <v>5</v>
      </c>
      <c r="H16" s="86"/>
      <c r="I16" s="50"/>
      <c r="J16" s="50"/>
      <c r="K16" s="171" t="s">
        <v>55</v>
      </c>
      <c r="L16" s="172"/>
      <c r="M16" s="50"/>
      <c r="N16" s="50"/>
      <c r="O16" s="50"/>
      <c r="P16" s="50"/>
      <c r="Q16" s="50"/>
      <c r="R16" s="50"/>
      <c r="S16" s="50"/>
    </row>
    <row r="17" spans="1:19" ht="23.4" customHeight="1" thickBot="1" x14ac:dyDescent="0.45">
      <c r="A17" s="3">
        <v>7</v>
      </c>
      <c r="B17" s="17" t="s">
        <v>49</v>
      </c>
      <c r="C17" s="4">
        <f>SUM(D17:G17)</f>
        <v>28</v>
      </c>
      <c r="D17" s="4"/>
      <c r="E17" s="8"/>
      <c r="F17" s="25" t="s">
        <v>58</v>
      </c>
      <c r="G17" s="85">
        <v>28</v>
      </c>
      <c r="H17" s="86"/>
      <c r="I17" s="50"/>
      <c r="J17" s="50"/>
      <c r="K17" s="173">
        <f>SUM(K15:L15)</f>
        <v>431</v>
      </c>
      <c r="L17" s="174"/>
      <c r="M17" s="50"/>
      <c r="N17" s="50"/>
      <c r="O17" s="50"/>
      <c r="P17" s="50"/>
      <c r="Q17" s="50"/>
      <c r="R17" s="50"/>
      <c r="S17" s="50"/>
    </row>
    <row r="18" spans="1:19" ht="23.4" customHeight="1" thickBot="1" x14ac:dyDescent="0.45">
      <c r="A18" s="89">
        <v>8</v>
      </c>
      <c r="B18" s="105" t="s">
        <v>50</v>
      </c>
      <c r="C18" s="95">
        <f>SUM(D18:G18:G19:G20:G21)</f>
        <v>183</v>
      </c>
      <c r="D18" s="98">
        <v>3</v>
      </c>
      <c r="E18" s="8"/>
      <c r="F18" s="27" t="s">
        <v>23</v>
      </c>
      <c r="G18" s="101">
        <v>32</v>
      </c>
      <c r="H18" s="102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</row>
    <row r="19" spans="1:19" ht="23.4" customHeight="1" thickBot="1" x14ac:dyDescent="0.45">
      <c r="A19" s="90"/>
      <c r="B19" s="106"/>
      <c r="C19" s="96"/>
      <c r="D19" s="99"/>
      <c r="E19" s="8"/>
      <c r="F19" s="28" t="s">
        <v>20</v>
      </c>
      <c r="G19" s="103">
        <v>120</v>
      </c>
      <c r="H19" s="104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</row>
    <row r="20" spans="1:19" ht="23.4" customHeight="1" thickBot="1" x14ac:dyDescent="0.45">
      <c r="A20" s="90"/>
      <c r="B20" s="106"/>
      <c r="C20" s="96"/>
      <c r="D20" s="99"/>
      <c r="E20" s="8"/>
      <c r="F20" s="28" t="s">
        <v>21</v>
      </c>
      <c r="G20" s="103">
        <v>27</v>
      </c>
      <c r="H20" s="104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</row>
    <row r="21" spans="1:19" ht="23.4" customHeight="1" thickBot="1" x14ac:dyDescent="0.45">
      <c r="A21" s="91"/>
      <c r="B21" s="107"/>
      <c r="C21" s="97"/>
      <c r="D21" s="100"/>
      <c r="E21" s="8"/>
      <c r="F21" s="29" t="s">
        <v>22</v>
      </c>
      <c r="G21" s="87">
        <v>1</v>
      </c>
      <c r="H21" s="88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</row>
    <row r="22" spans="1:19" ht="23.4" customHeight="1" thickBot="1" x14ac:dyDescent="0.45">
      <c r="A22" s="3">
        <v>9</v>
      </c>
      <c r="B22" s="17" t="s">
        <v>51</v>
      </c>
      <c r="C22" s="4">
        <f>SUM(D22:G22)</f>
        <v>1</v>
      </c>
      <c r="D22" s="4"/>
      <c r="E22" s="8"/>
      <c r="F22" s="47" t="s">
        <v>30</v>
      </c>
      <c r="G22" s="85">
        <v>1</v>
      </c>
      <c r="H22" s="86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</row>
    <row r="23" spans="1:19" ht="15" thickBot="1" x14ac:dyDescent="0.35">
      <c r="A23" s="41"/>
      <c r="B23" s="41"/>
      <c r="C23" s="41"/>
      <c r="D23" s="41"/>
      <c r="E23" s="41"/>
      <c r="F23" s="41"/>
      <c r="G23" s="41"/>
      <c r="H23" s="41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</row>
    <row r="24" spans="1:19" ht="14.4" customHeight="1" x14ac:dyDescent="0.3">
      <c r="A24" s="125" t="s">
        <v>10</v>
      </c>
      <c r="B24" s="126"/>
      <c r="C24" s="129" t="s">
        <v>11</v>
      </c>
      <c r="D24" s="129" t="s">
        <v>12</v>
      </c>
      <c r="E24" s="132" t="s">
        <v>13</v>
      </c>
      <c r="F24" s="133"/>
      <c r="G24" s="138" t="s">
        <v>8</v>
      </c>
      <c r="H24" s="139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</row>
    <row r="25" spans="1:19" x14ac:dyDescent="0.3">
      <c r="A25" s="127"/>
      <c r="B25" s="128"/>
      <c r="C25" s="130"/>
      <c r="D25" s="130"/>
      <c r="E25" s="134"/>
      <c r="F25" s="135"/>
      <c r="G25" s="140"/>
      <c r="H25" s="141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</row>
    <row r="26" spans="1:19" x14ac:dyDescent="0.3">
      <c r="A26" s="127"/>
      <c r="B26" s="128"/>
      <c r="C26" s="130"/>
      <c r="D26" s="130"/>
      <c r="E26" s="134"/>
      <c r="F26" s="135"/>
      <c r="G26" s="140"/>
      <c r="H26" s="141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</row>
    <row r="27" spans="1:19" ht="31.2" customHeight="1" thickBot="1" x14ac:dyDescent="0.35">
      <c r="A27" s="127"/>
      <c r="B27" s="128"/>
      <c r="C27" s="131"/>
      <c r="D27" s="131"/>
      <c r="E27" s="134"/>
      <c r="F27" s="135"/>
      <c r="G27" s="142"/>
      <c r="H27" s="143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</row>
    <row r="28" spans="1:19" ht="15" customHeight="1" x14ac:dyDescent="0.3">
      <c r="A28" s="127"/>
      <c r="B28" s="128"/>
      <c r="C28" s="144">
        <f>SUM(D28:G28)</f>
        <v>399</v>
      </c>
      <c r="D28" s="144">
        <f>SUM(D8:D22)</f>
        <v>12</v>
      </c>
      <c r="E28" s="136"/>
      <c r="F28" s="137"/>
      <c r="G28" s="146">
        <f>SUM(G8:H22)</f>
        <v>387</v>
      </c>
      <c r="H28" s="147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</row>
    <row r="29" spans="1:19" ht="15" thickBot="1" x14ac:dyDescent="0.35">
      <c r="A29" s="127"/>
      <c r="B29" s="128"/>
      <c r="C29" s="145"/>
      <c r="D29" s="145"/>
      <c r="E29" s="136"/>
      <c r="F29" s="137"/>
      <c r="G29" s="148"/>
      <c r="H29" s="149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</row>
    <row r="30" spans="1:19" ht="21" thickBot="1" x14ac:dyDescent="0.35">
      <c r="A30" s="108" t="s">
        <v>14</v>
      </c>
      <c r="B30" s="109"/>
      <c r="C30" s="93"/>
      <c r="D30" s="93"/>
      <c r="E30" s="109"/>
      <c r="F30" s="109"/>
      <c r="G30" s="110">
        <v>18</v>
      </c>
      <c r="H30" s="111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</row>
    <row r="31" spans="1:19" ht="21" thickBot="1" x14ac:dyDescent="0.35">
      <c r="A31" s="112" t="s">
        <v>15</v>
      </c>
      <c r="B31" s="113"/>
      <c r="C31" s="113"/>
      <c r="D31" s="113"/>
      <c r="E31" s="113"/>
      <c r="F31" s="78"/>
      <c r="G31" s="114">
        <v>14</v>
      </c>
      <c r="H31" s="115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</row>
    <row r="32" spans="1:19" ht="21" thickBot="1" x14ac:dyDescent="0.35">
      <c r="A32" s="116" t="s">
        <v>62</v>
      </c>
      <c r="B32" s="117"/>
      <c r="C32" s="117"/>
      <c r="D32" s="117"/>
      <c r="E32" s="117"/>
      <c r="F32" s="83"/>
      <c r="G32" s="123"/>
      <c r="H32" s="124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</row>
    <row r="33" spans="1:19" ht="15" thickBot="1" x14ac:dyDescent="0.35">
      <c r="A33" s="49"/>
      <c r="B33" s="49"/>
      <c r="C33" s="49"/>
      <c r="D33" s="49"/>
      <c r="E33" s="49"/>
      <c r="F33" s="49"/>
      <c r="G33" s="49"/>
      <c r="H33" s="49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</row>
    <row r="34" spans="1:19" x14ac:dyDescent="0.3">
      <c r="A34" s="125" t="s">
        <v>16</v>
      </c>
      <c r="B34" s="150"/>
      <c r="C34" s="151"/>
      <c r="D34" s="155">
        <f>SUM(C28,G30:H31)</f>
        <v>431</v>
      </c>
      <c r="E34" s="49"/>
      <c r="F34" s="157" t="s">
        <v>17</v>
      </c>
      <c r="G34" s="146">
        <f>SUM(C28,G30:H32)</f>
        <v>431</v>
      </c>
      <c r="H34" s="147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</row>
    <row r="35" spans="1:19" ht="15" thickBot="1" x14ac:dyDescent="0.35">
      <c r="A35" s="152"/>
      <c r="B35" s="153"/>
      <c r="C35" s="154"/>
      <c r="D35" s="156"/>
      <c r="E35" s="49"/>
      <c r="F35" s="108"/>
      <c r="G35" s="158"/>
      <c r="H35" s="159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</row>
    <row r="36" spans="1:19" x14ac:dyDescent="0.3">
      <c r="A36" s="52"/>
      <c r="B36" s="53"/>
      <c r="C36" s="53"/>
      <c r="D36" s="53"/>
      <c r="E36" s="53"/>
      <c r="F36" s="53"/>
      <c r="G36" s="53"/>
      <c r="H36" s="54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</row>
    <row r="37" spans="1:19" ht="15" thickBot="1" x14ac:dyDescent="0.35">
      <c r="A37" s="55"/>
      <c r="B37" s="56"/>
      <c r="C37" s="56"/>
      <c r="D37" s="56"/>
      <c r="E37" s="56"/>
      <c r="F37" s="56"/>
      <c r="G37" s="56"/>
      <c r="H37" s="57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</row>
    <row r="38" spans="1:19" ht="49.95" customHeight="1" x14ac:dyDescent="0.3">
      <c r="A38" s="69" t="s">
        <v>40</v>
      </c>
      <c r="B38" s="70"/>
      <c r="C38" s="70"/>
      <c r="D38" s="70"/>
      <c r="E38" s="70"/>
      <c r="F38" s="70"/>
      <c r="G38" s="70"/>
      <c r="H38" s="71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</row>
    <row r="39" spans="1:19" ht="49.95" customHeight="1" x14ac:dyDescent="0.3">
      <c r="A39" s="72" t="s">
        <v>0</v>
      </c>
      <c r="B39" s="73"/>
      <c r="C39" s="73"/>
      <c r="D39" s="73"/>
      <c r="E39" s="73"/>
      <c r="F39" s="73"/>
      <c r="G39" s="73"/>
      <c r="H39" s="74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</row>
    <row r="40" spans="1:19" x14ac:dyDescent="0.3">
      <c r="A40" s="75" t="s">
        <v>1</v>
      </c>
      <c r="B40" s="76"/>
      <c r="C40" s="77"/>
      <c r="D40" s="78" t="s">
        <v>41</v>
      </c>
      <c r="E40" s="76"/>
      <c r="F40" s="76"/>
      <c r="G40" s="76"/>
      <c r="H40" s="79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</row>
    <row r="41" spans="1:19" ht="15" thickBot="1" x14ac:dyDescent="0.35">
      <c r="A41" s="80" t="s">
        <v>2</v>
      </c>
      <c r="B41" s="81"/>
      <c r="C41" s="82"/>
      <c r="D41" s="83" t="s">
        <v>42</v>
      </c>
      <c r="E41" s="81"/>
      <c r="F41" s="81"/>
      <c r="G41" s="81"/>
      <c r="H41" s="84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</row>
    <row r="42" spans="1:19" ht="35.4" thickBot="1" x14ac:dyDescent="0.35">
      <c r="A42" s="118" t="s">
        <v>32</v>
      </c>
      <c r="B42" s="119"/>
      <c r="C42" s="119"/>
      <c r="D42" s="119"/>
      <c r="E42" s="119"/>
      <c r="F42" s="119"/>
      <c r="G42" s="119"/>
      <c r="H42" s="120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</row>
    <row r="43" spans="1:19" ht="93.6" thickBot="1" x14ac:dyDescent="0.35">
      <c r="A43" s="2" t="s">
        <v>3</v>
      </c>
      <c r="B43" s="15" t="s">
        <v>4</v>
      </c>
      <c r="C43" s="13" t="s">
        <v>5</v>
      </c>
      <c r="D43" s="9" t="s">
        <v>6</v>
      </c>
      <c r="E43" s="19"/>
      <c r="F43" s="15" t="s">
        <v>7</v>
      </c>
      <c r="G43" s="121" t="s">
        <v>8</v>
      </c>
      <c r="H43" s="122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</row>
    <row r="44" spans="1:19" ht="23.4" customHeight="1" thickBot="1" x14ac:dyDescent="0.45">
      <c r="A44" s="3">
        <v>1</v>
      </c>
      <c r="B44" s="15" t="s">
        <v>43</v>
      </c>
      <c r="C44" s="4">
        <f>SUM(D44:G44)</f>
        <v>3</v>
      </c>
      <c r="D44" s="4"/>
      <c r="E44" s="8"/>
      <c r="F44" s="11" t="s">
        <v>19</v>
      </c>
      <c r="G44" s="85">
        <v>3</v>
      </c>
      <c r="H44" s="86"/>
      <c r="I44" s="45"/>
      <c r="J44" s="45"/>
      <c r="K44" s="169" t="s">
        <v>52</v>
      </c>
      <c r="L44" s="170"/>
      <c r="M44" s="45"/>
      <c r="N44" s="175" t="s">
        <v>57</v>
      </c>
      <c r="O44" s="176"/>
      <c r="P44" s="177"/>
      <c r="Q44" s="45"/>
      <c r="R44" s="45"/>
      <c r="S44" s="45"/>
    </row>
    <row r="45" spans="1:19" ht="23.4" thickBot="1" x14ac:dyDescent="0.45">
      <c r="A45" s="5">
        <v>2</v>
      </c>
      <c r="B45" s="16" t="s">
        <v>44</v>
      </c>
      <c r="C45" s="4">
        <f>SUM(D45:G45)</f>
        <v>14</v>
      </c>
      <c r="D45" s="6"/>
      <c r="E45" s="8"/>
      <c r="F45" s="25" t="s">
        <v>25</v>
      </c>
      <c r="G45" s="85">
        <v>14</v>
      </c>
      <c r="H45" s="86"/>
      <c r="I45" s="45"/>
      <c r="J45" s="45"/>
      <c r="K45" s="20" t="s">
        <v>53</v>
      </c>
      <c r="L45" s="21" t="s">
        <v>54</v>
      </c>
      <c r="M45" s="45"/>
      <c r="N45" s="178">
        <f>K53/K48*100</f>
        <v>62.24018475750578</v>
      </c>
      <c r="O45" s="179"/>
      <c r="P45" s="180"/>
      <c r="Q45" s="45"/>
      <c r="R45" s="45"/>
      <c r="S45" s="45"/>
    </row>
    <row r="46" spans="1:19" ht="23.4" thickBot="1" x14ac:dyDescent="0.45">
      <c r="A46" s="89">
        <v>3</v>
      </c>
      <c r="B46" s="92" t="s">
        <v>45</v>
      </c>
      <c r="C46" s="95">
        <f>SUM(D46:G46:G47:G48:G49)</f>
        <v>155</v>
      </c>
      <c r="D46" s="98">
        <v>6</v>
      </c>
      <c r="E46" s="24"/>
      <c r="F46" s="27" t="s">
        <v>26</v>
      </c>
      <c r="G46" s="161">
        <v>19</v>
      </c>
      <c r="H46" s="102"/>
      <c r="I46" s="45"/>
      <c r="J46" s="45"/>
      <c r="K46" s="22">
        <v>394</v>
      </c>
      <c r="L46" s="23">
        <v>472</v>
      </c>
      <c r="M46" s="45"/>
      <c r="N46" s="181"/>
      <c r="O46" s="182"/>
      <c r="P46" s="183"/>
      <c r="Q46" s="45"/>
      <c r="R46" s="45"/>
      <c r="S46" s="45"/>
    </row>
    <row r="47" spans="1:19" ht="23.4" thickBot="1" x14ac:dyDescent="0.45">
      <c r="A47" s="90"/>
      <c r="B47" s="93"/>
      <c r="C47" s="96"/>
      <c r="D47" s="99"/>
      <c r="E47" s="24"/>
      <c r="F47" s="28" t="s">
        <v>29</v>
      </c>
      <c r="G47" s="162">
        <v>16</v>
      </c>
      <c r="H47" s="88"/>
      <c r="I47" s="45"/>
      <c r="J47" s="45"/>
      <c r="K47" s="171" t="s">
        <v>55</v>
      </c>
      <c r="L47" s="172"/>
      <c r="M47" s="45"/>
      <c r="N47" s="184"/>
      <c r="O47" s="185"/>
      <c r="P47" s="186"/>
      <c r="Q47" s="45"/>
      <c r="R47" s="45"/>
      <c r="S47" s="45"/>
    </row>
    <row r="48" spans="1:19" ht="27" thickBot="1" x14ac:dyDescent="0.45">
      <c r="A48" s="90"/>
      <c r="B48" s="93"/>
      <c r="C48" s="96"/>
      <c r="D48" s="99"/>
      <c r="E48" s="24"/>
      <c r="F48" s="31" t="s">
        <v>28</v>
      </c>
      <c r="G48" s="163">
        <v>4</v>
      </c>
      <c r="H48" s="104"/>
      <c r="I48" s="45"/>
      <c r="J48" s="45"/>
      <c r="K48" s="187">
        <f>SUM(K46:L46)</f>
        <v>866</v>
      </c>
      <c r="L48" s="188"/>
      <c r="M48" s="45"/>
      <c r="N48" s="45"/>
      <c r="O48" s="45"/>
      <c r="P48" s="45"/>
      <c r="Q48" s="45"/>
      <c r="R48" s="45"/>
      <c r="S48" s="45"/>
    </row>
    <row r="49" spans="1:19" ht="29.4" thickBot="1" x14ac:dyDescent="0.45">
      <c r="A49" s="91"/>
      <c r="B49" s="94"/>
      <c r="C49" s="97"/>
      <c r="D49" s="100"/>
      <c r="E49" s="24"/>
      <c r="F49" s="32" t="s">
        <v>27</v>
      </c>
      <c r="G49" s="163">
        <v>110</v>
      </c>
      <c r="H49" s="104"/>
      <c r="I49" s="45"/>
      <c r="J49" s="45"/>
      <c r="K49" s="169" t="s">
        <v>56</v>
      </c>
      <c r="L49" s="170"/>
      <c r="M49" s="45"/>
      <c r="N49" s="65" t="s">
        <v>53</v>
      </c>
      <c r="O49" s="66" t="s">
        <v>54</v>
      </c>
      <c r="P49" s="36" t="s">
        <v>60</v>
      </c>
      <c r="Q49" s="40" t="s">
        <v>61</v>
      </c>
      <c r="R49" s="38" t="s">
        <v>59</v>
      </c>
      <c r="S49" s="45"/>
    </row>
    <row r="50" spans="1:19" ht="23.4" thickBot="1" x14ac:dyDescent="0.45">
      <c r="A50" s="3">
        <v>4</v>
      </c>
      <c r="B50" s="17" t="s">
        <v>46</v>
      </c>
      <c r="C50" s="4">
        <f>SUM(D50:G50)</f>
        <v>3</v>
      </c>
      <c r="D50" s="4"/>
      <c r="E50" s="8"/>
      <c r="F50" s="30" t="s">
        <v>31</v>
      </c>
      <c r="G50" s="160">
        <v>3</v>
      </c>
      <c r="H50" s="86"/>
      <c r="I50" s="45"/>
      <c r="J50" s="45"/>
      <c r="K50" s="20" t="s">
        <v>53</v>
      </c>
      <c r="L50" s="21" t="s">
        <v>54</v>
      </c>
      <c r="M50" s="45"/>
      <c r="N50" s="34">
        <v>105</v>
      </c>
      <c r="O50" s="51">
        <v>81</v>
      </c>
      <c r="P50" s="33">
        <f>SUM(N50,O50)</f>
        <v>186</v>
      </c>
      <c r="Q50" s="35">
        <f>P50/K48*100</f>
        <v>21.478060046189377</v>
      </c>
      <c r="R50" s="37">
        <v>0.5</v>
      </c>
      <c r="S50" s="45"/>
    </row>
    <row r="51" spans="1:19" ht="23.4" thickBot="1" x14ac:dyDescent="0.45">
      <c r="A51" s="3">
        <v>5</v>
      </c>
      <c r="B51" s="17" t="s">
        <v>47</v>
      </c>
      <c r="C51" s="4">
        <f>SUM(D51:G51)</f>
        <v>48</v>
      </c>
      <c r="D51" s="7">
        <v>1</v>
      </c>
      <c r="E51" s="8"/>
      <c r="F51" s="10" t="s">
        <v>9</v>
      </c>
      <c r="G51" s="160">
        <v>47</v>
      </c>
      <c r="H51" s="86"/>
      <c r="I51" s="45"/>
      <c r="J51" s="45"/>
      <c r="K51" s="22">
        <v>250</v>
      </c>
      <c r="L51" s="23">
        <v>289</v>
      </c>
      <c r="M51" s="45"/>
      <c r="N51" s="34">
        <v>211</v>
      </c>
      <c r="O51" s="51">
        <v>228</v>
      </c>
      <c r="P51" s="33">
        <f>SUM(N51,O51)</f>
        <v>439</v>
      </c>
      <c r="Q51" s="35">
        <f>P51/K48*100</f>
        <v>50.69284064665127</v>
      </c>
      <c r="R51" s="37">
        <v>0.79166666666666663</v>
      </c>
      <c r="S51" s="45"/>
    </row>
    <row r="52" spans="1:19" ht="23.4" thickBot="1" x14ac:dyDescent="0.45">
      <c r="A52" s="3">
        <v>6</v>
      </c>
      <c r="B52" s="17" t="s">
        <v>48</v>
      </c>
      <c r="C52" s="4">
        <f>SUM(D52:G52)</f>
        <v>5</v>
      </c>
      <c r="D52" s="4"/>
      <c r="E52" s="8"/>
      <c r="F52" s="12" t="s">
        <v>24</v>
      </c>
      <c r="G52" s="85">
        <v>5</v>
      </c>
      <c r="H52" s="86"/>
      <c r="I52" s="45"/>
      <c r="J52" s="45"/>
      <c r="K52" s="171" t="s">
        <v>55</v>
      </c>
      <c r="L52" s="172"/>
      <c r="M52" s="45"/>
      <c r="N52" s="45"/>
      <c r="O52" s="45"/>
      <c r="P52" s="45"/>
      <c r="Q52" s="45"/>
      <c r="R52" s="45"/>
      <c r="S52" s="45"/>
    </row>
    <row r="53" spans="1:19" ht="23.4" thickBot="1" x14ac:dyDescent="0.45">
      <c r="A53" s="3">
        <v>7</v>
      </c>
      <c r="B53" s="17" t="s">
        <v>49</v>
      </c>
      <c r="C53" s="4">
        <f>SUM(D53:G53)</f>
        <v>62</v>
      </c>
      <c r="D53" s="4">
        <v>1</v>
      </c>
      <c r="E53" s="8"/>
      <c r="F53" s="25" t="s">
        <v>58</v>
      </c>
      <c r="G53" s="85">
        <v>61</v>
      </c>
      <c r="H53" s="86"/>
      <c r="I53" s="45"/>
      <c r="J53" s="45"/>
      <c r="K53" s="173">
        <f>SUM(K51:L51)</f>
        <v>539</v>
      </c>
      <c r="L53" s="174"/>
      <c r="M53" s="45"/>
      <c r="N53" s="45"/>
      <c r="O53" s="45"/>
      <c r="P53" s="45"/>
      <c r="Q53" s="45"/>
      <c r="R53" s="45"/>
      <c r="S53" s="45"/>
    </row>
    <row r="54" spans="1:19" ht="23.4" thickBot="1" x14ac:dyDescent="0.45">
      <c r="A54" s="89">
        <v>8</v>
      </c>
      <c r="B54" s="105" t="s">
        <v>50</v>
      </c>
      <c r="C54" s="95">
        <f>SUM(D54:G54:G55:G56:G57)</f>
        <v>209</v>
      </c>
      <c r="D54" s="98">
        <v>3</v>
      </c>
      <c r="E54" s="24"/>
      <c r="F54" s="27" t="s">
        <v>23</v>
      </c>
      <c r="G54" s="161">
        <v>48</v>
      </c>
      <c r="H54" s="102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</row>
    <row r="55" spans="1:19" ht="23.4" thickBot="1" x14ac:dyDescent="0.45">
      <c r="A55" s="90"/>
      <c r="B55" s="106"/>
      <c r="C55" s="96"/>
      <c r="D55" s="99"/>
      <c r="E55" s="24"/>
      <c r="F55" s="28" t="s">
        <v>20</v>
      </c>
      <c r="G55" s="163">
        <v>120</v>
      </c>
      <c r="H55" s="104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</row>
    <row r="56" spans="1:19" ht="23.4" thickBot="1" x14ac:dyDescent="0.45">
      <c r="A56" s="90"/>
      <c r="B56" s="106"/>
      <c r="C56" s="96"/>
      <c r="D56" s="99"/>
      <c r="E56" s="24"/>
      <c r="F56" s="28" t="s">
        <v>21</v>
      </c>
      <c r="G56" s="163">
        <v>31</v>
      </c>
      <c r="H56" s="104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</row>
    <row r="57" spans="1:19" ht="23.4" thickBot="1" x14ac:dyDescent="0.45">
      <c r="A57" s="164"/>
      <c r="B57" s="106"/>
      <c r="C57" s="165"/>
      <c r="D57" s="166"/>
      <c r="E57" s="46"/>
      <c r="F57" s="29" t="s">
        <v>22</v>
      </c>
      <c r="G57" s="167">
        <v>7</v>
      </c>
      <c r="H57" s="168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</row>
    <row r="58" spans="1:19" ht="23.4" thickBot="1" x14ac:dyDescent="0.45">
      <c r="A58" s="3">
        <v>9</v>
      </c>
      <c r="B58" s="17" t="s">
        <v>51</v>
      </c>
      <c r="C58" s="4">
        <f>SUM(D58:G58)</f>
        <v>0</v>
      </c>
      <c r="D58" s="4"/>
      <c r="E58" s="8"/>
      <c r="F58" s="47" t="s">
        <v>30</v>
      </c>
      <c r="G58" s="85">
        <v>0</v>
      </c>
      <c r="H58" s="86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</row>
    <row r="59" spans="1:19" ht="15" thickBot="1" x14ac:dyDescent="0.35">
      <c r="A59" s="44"/>
      <c r="B59" s="44"/>
      <c r="C59" s="44"/>
      <c r="D59" s="44"/>
      <c r="E59" s="44"/>
      <c r="F59" s="44"/>
      <c r="G59" s="44"/>
      <c r="H59" s="44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</row>
    <row r="60" spans="1:19" ht="14.4" customHeight="1" x14ac:dyDescent="0.3">
      <c r="A60" s="125" t="s">
        <v>10</v>
      </c>
      <c r="B60" s="126"/>
      <c r="C60" s="129" t="s">
        <v>11</v>
      </c>
      <c r="D60" s="129" t="s">
        <v>12</v>
      </c>
      <c r="E60" s="132" t="s">
        <v>13</v>
      </c>
      <c r="F60" s="133"/>
      <c r="G60" s="138" t="s">
        <v>8</v>
      </c>
      <c r="H60" s="139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</row>
    <row r="61" spans="1:19" x14ac:dyDescent="0.3">
      <c r="A61" s="127"/>
      <c r="B61" s="128"/>
      <c r="C61" s="130"/>
      <c r="D61" s="130"/>
      <c r="E61" s="134"/>
      <c r="F61" s="135"/>
      <c r="G61" s="140"/>
      <c r="H61" s="141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</row>
    <row r="62" spans="1:19" x14ac:dyDescent="0.3">
      <c r="A62" s="127"/>
      <c r="B62" s="128"/>
      <c r="C62" s="130"/>
      <c r="D62" s="130"/>
      <c r="E62" s="134"/>
      <c r="F62" s="135"/>
      <c r="G62" s="140"/>
      <c r="H62" s="141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</row>
    <row r="63" spans="1:19" ht="22.8" customHeight="1" thickBot="1" x14ac:dyDescent="0.35">
      <c r="A63" s="127"/>
      <c r="B63" s="128"/>
      <c r="C63" s="131"/>
      <c r="D63" s="131"/>
      <c r="E63" s="134"/>
      <c r="F63" s="135"/>
      <c r="G63" s="140"/>
      <c r="H63" s="141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</row>
    <row r="64" spans="1:19" ht="15" customHeight="1" x14ac:dyDescent="0.3">
      <c r="A64" s="127"/>
      <c r="B64" s="128"/>
      <c r="C64" s="144">
        <f>SUM(D64:G64)</f>
        <v>499</v>
      </c>
      <c r="D64" s="144">
        <f>SUM(D44:D58)</f>
        <v>11</v>
      </c>
      <c r="E64" s="136"/>
      <c r="F64" s="137"/>
      <c r="G64" s="146">
        <f>SUM(G44:H58)</f>
        <v>488</v>
      </c>
      <c r="H64" s="147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</row>
    <row r="65" spans="1:19" ht="15" thickBot="1" x14ac:dyDescent="0.35">
      <c r="A65" s="127"/>
      <c r="B65" s="128"/>
      <c r="C65" s="145"/>
      <c r="D65" s="145"/>
      <c r="E65" s="136"/>
      <c r="F65" s="137"/>
      <c r="G65" s="148"/>
      <c r="H65" s="149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</row>
    <row r="66" spans="1:19" ht="21" thickBot="1" x14ac:dyDescent="0.35">
      <c r="A66" s="108" t="s">
        <v>14</v>
      </c>
      <c r="B66" s="109"/>
      <c r="C66" s="93"/>
      <c r="D66" s="93"/>
      <c r="E66" s="109"/>
      <c r="F66" s="109"/>
      <c r="G66" s="114">
        <v>17</v>
      </c>
      <c r="H66" s="11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</row>
    <row r="67" spans="1:19" ht="21" thickBot="1" x14ac:dyDescent="0.35">
      <c r="A67" s="112" t="s">
        <v>15</v>
      </c>
      <c r="B67" s="113"/>
      <c r="C67" s="113"/>
      <c r="D67" s="113"/>
      <c r="E67" s="113"/>
      <c r="F67" s="78"/>
      <c r="G67" s="114">
        <v>23</v>
      </c>
      <c r="H67" s="115"/>
      <c r="I67" s="45"/>
      <c r="J67" s="45"/>
      <c r="K67" s="48"/>
      <c r="L67" s="45"/>
      <c r="M67" s="45"/>
      <c r="N67" s="45"/>
      <c r="O67" s="45"/>
      <c r="P67" s="45"/>
      <c r="Q67" s="45"/>
      <c r="R67" s="45"/>
      <c r="S67" s="45"/>
    </row>
    <row r="68" spans="1:19" ht="21" thickBot="1" x14ac:dyDescent="0.35">
      <c r="A68" s="116" t="s">
        <v>62</v>
      </c>
      <c r="B68" s="117"/>
      <c r="C68" s="117"/>
      <c r="D68" s="117"/>
      <c r="E68" s="117"/>
      <c r="F68" s="83"/>
      <c r="G68" s="114"/>
      <c r="H68" s="11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</row>
    <row r="69" spans="1:19" ht="15" thickBot="1" x14ac:dyDescent="0.35">
      <c r="A69" s="44"/>
      <c r="B69" s="44"/>
      <c r="C69" s="44"/>
      <c r="D69" s="44"/>
      <c r="E69" s="44"/>
      <c r="F69" s="44"/>
      <c r="G69" s="44"/>
      <c r="H69" s="44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</row>
    <row r="70" spans="1:19" x14ac:dyDescent="0.3">
      <c r="A70" s="125" t="s">
        <v>16</v>
      </c>
      <c r="B70" s="150"/>
      <c r="C70" s="151"/>
      <c r="D70" s="155">
        <f>SUM(C64,G66:H67)</f>
        <v>539</v>
      </c>
      <c r="E70" s="44"/>
      <c r="F70" s="157" t="s">
        <v>17</v>
      </c>
      <c r="G70" s="146">
        <f>SUM(C64,G66:H68)</f>
        <v>539</v>
      </c>
      <c r="H70" s="147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</row>
    <row r="71" spans="1:19" ht="15" thickBot="1" x14ac:dyDescent="0.35">
      <c r="A71" s="152"/>
      <c r="B71" s="153"/>
      <c r="C71" s="154"/>
      <c r="D71" s="156"/>
      <c r="E71" s="44"/>
      <c r="F71" s="108"/>
      <c r="G71" s="158"/>
      <c r="H71" s="159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</row>
    <row r="72" spans="1:19" x14ac:dyDescent="0.3">
      <c r="A72" s="52"/>
      <c r="B72" s="53"/>
      <c r="C72" s="53"/>
      <c r="D72" s="53"/>
      <c r="E72" s="53"/>
      <c r="F72" s="53"/>
      <c r="G72" s="53"/>
      <c r="H72" s="54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</row>
    <row r="73" spans="1:19" ht="15" thickBot="1" x14ac:dyDescent="0.35">
      <c r="A73" s="55"/>
      <c r="B73" s="56"/>
      <c r="C73" s="56"/>
      <c r="D73" s="56"/>
      <c r="E73" s="56"/>
      <c r="F73" s="56"/>
      <c r="G73" s="56"/>
      <c r="H73" s="57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</row>
    <row r="74" spans="1:19" ht="49.95" customHeight="1" x14ac:dyDescent="0.3">
      <c r="A74" s="69" t="s">
        <v>40</v>
      </c>
      <c r="B74" s="70"/>
      <c r="C74" s="70"/>
      <c r="D74" s="70"/>
      <c r="E74" s="70"/>
      <c r="F74" s="70"/>
      <c r="G74" s="70"/>
      <c r="H74" s="71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</row>
    <row r="75" spans="1:19" ht="49.95" customHeight="1" x14ac:dyDescent="0.3">
      <c r="A75" s="72" t="s">
        <v>0</v>
      </c>
      <c r="B75" s="73"/>
      <c r="C75" s="73"/>
      <c r="D75" s="73"/>
      <c r="E75" s="73"/>
      <c r="F75" s="73"/>
      <c r="G75" s="73"/>
      <c r="H75" s="74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</row>
    <row r="76" spans="1:19" x14ac:dyDescent="0.3">
      <c r="A76" s="75" t="s">
        <v>1</v>
      </c>
      <c r="B76" s="76"/>
      <c r="C76" s="77"/>
      <c r="D76" s="78" t="s">
        <v>41</v>
      </c>
      <c r="E76" s="76"/>
      <c r="F76" s="76"/>
      <c r="G76" s="76"/>
      <c r="H76" s="79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</row>
    <row r="77" spans="1:19" ht="15" thickBot="1" x14ac:dyDescent="0.35">
      <c r="A77" s="80" t="s">
        <v>2</v>
      </c>
      <c r="B77" s="81"/>
      <c r="C77" s="82"/>
      <c r="D77" s="83" t="s">
        <v>42</v>
      </c>
      <c r="E77" s="81"/>
      <c r="F77" s="81"/>
      <c r="G77" s="81"/>
      <c r="H77" s="84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</row>
    <row r="78" spans="1:19" ht="35.4" thickBot="1" x14ac:dyDescent="0.35">
      <c r="A78" s="118" t="s">
        <v>33</v>
      </c>
      <c r="B78" s="119"/>
      <c r="C78" s="119"/>
      <c r="D78" s="119"/>
      <c r="E78" s="119"/>
      <c r="F78" s="119"/>
      <c r="G78" s="119"/>
      <c r="H78" s="120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</row>
    <row r="79" spans="1:19" ht="93.6" thickBot="1" x14ac:dyDescent="0.35">
      <c r="A79" s="2" t="s">
        <v>3</v>
      </c>
      <c r="B79" s="15" t="s">
        <v>4</v>
      </c>
      <c r="C79" s="13" t="s">
        <v>5</v>
      </c>
      <c r="D79" s="9" t="s">
        <v>6</v>
      </c>
      <c r="E79" s="19"/>
      <c r="F79" s="15" t="s">
        <v>7</v>
      </c>
      <c r="G79" s="121" t="s">
        <v>8</v>
      </c>
      <c r="H79" s="122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</row>
    <row r="80" spans="1:19" ht="23.4" customHeight="1" thickBot="1" x14ac:dyDescent="0.45">
      <c r="A80" s="3">
        <v>1</v>
      </c>
      <c r="B80" s="15" t="s">
        <v>43</v>
      </c>
      <c r="C80" s="4">
        <f>SUM(D80:G80)</f>
        <v>12</v>
      </c>
      <c r="D80" s="4"/>
      <c r="E80" s="8"/>
      <c r="F80" s="11" t="s">
        <v>19</v>
      </c>
      <c r="G80" s="85">
        <v>12</v>
      </c>
      <c r="H80" s="86"/>
      <c r="I80" s="58"/>
      <c r="J80" s="58"/>
      <c r="K80" s="169" t="s">
        <v>52</v>
      </c>
      <c r="L80" s="170"/>
      <c r="M80" s="58"/>
      <c r="N80" s="175" t="s">
        <v>57</v>
      </c>
      <c r="O80" s="176"/>
      <c r="P80" s="177"/>
      <c r="Q80" s="58"/>
      <c r="R80" s="58"/>
      <c r="S80" s="58"/>
    </row>
    <row r="81" spans="1:19" ht="23.4" thickBot="1" x14ac:dyDescent="0.45">
      <c r="A81" s="5">
        <v>2</v>
      </c>
      <c r="B81" s="16" t="s">
        <v>44</v>
      </c>
      <c r="C81" s="4">
        <f>SUM(D81:G81)</f>
        <v>14</v>
      </c>
      <c r="D81" s="6"/>
      <c r="E81" s="8"/>
      <c r="F81" s="25" t="s">
        <v>25</v>
      </c>
      <c r="G81" s="85">
        <v>14</v>
      </c>
      <c r="H81" s="86"/>
      <c r="I81" s="58"/>
      <c r="J81" s="58"/>
      <c r="K81" s="20" t="s">
        <v>53</v>
      </c>
      <c r="L81" s="21" t="s">
        <v>54</v>
      </c>
      <c r="M81" s="58"/>
      <c r="N81" s="178">
        <f>K89/K84*100</f>
        <v>70.784883720930239</v>
      </c>
      <c r="O81" s="179"/>
      <c r="P81" s="180"/>
      <c r="Q81" s="58"/>
      <c r="R81" s="58"/>
      <c r="S81" s="58"/>
    </row>
    <row r="82" spans="1:19" ht="23.4" thickBot="1" x14ac:dyDescent="0.45">
      <c r="A82" s="89">
        <v>3</v>
      </c>
      <c r="B82" s="92" t="s">
        <v>45</v>
      </c>
      <c r="C82" s="95">
        <f>SUM(D82:G82:G83:G84:G85)</f>
        <v>168</v>
      </c>
      <c r="D82" s="98">
        <v>4</v>
      </c>
      <c r="E82" s="8"/>
      <c r="F82" s="27" t="s">
        <v>26</v>
      </c>
      <c r="G82" s="101">
        <v>23</v>
      </c>
      <c r="H82" s="102"/>
      <c r="I82" s="58"/>
      <c r="J82" s="58"/>
      <c r="K82" s="22">
        <v>313</v>
      </c>
      <c r="L82" s="23">
        <v>375</v>
      </c>
      <c r="M82" s="58"/>
      <c r="N82" s="181"/>
      <c r="O82" s="182"/>
      <c r="P82" s="183"/>
      <c r="Q82" s="58"/>
      <c r="R82" s="58"/>
      <c r="S82" s="58"/>
    </row>
    <row r="83" spans="1:19" ht="23.4" thickBot="1" x14ac:dyDescent="0.45">
      <c r="A83" s="90"/>
      <c r="B83" s="93"/>
      <c r="C83" s="96"/>
      <c r="D83" s="99"/>
      <c r="E83" s="8"/>
      <c r="F83" s="28" t="s">
        <v>29</v>
      </c>
      <c r="G83" s="87">
        <v>27</v>
      </c>
      <c r="H83" s="88"/>
      <c r="I83" s="58"/>
      <c r="J83" s="58"/>
      <c r="K83" s="171" t="s">
        <v>55</v>
      </c>
      <c r="L83" s="172"/>
      <c r="M83" s="58"/>
      <c r="N83" s="184"/>
      <c r="O83" s="185"/>
      <c r="P83" s="186"/>
      <c r="Q83" s="58"/>
      <c r="R83" s="58"/>
      <c r="S83" s="58"/>
    </row>
    <row r="84" spans="1:19" ht="27" thickBot="1" x14ac:dyDescent="0.45">
      <c r="A84" s="90"/>
      <c r="B84" s="93"/>
      <c r="C84" s="96"/>
      <c r="D84" s="99"/>
      <c r="E84" s="8"/>
      <c r="F84" s="31" t="s">
        <v>28</v>
      </c>
      <c r="G84" s="103">
        <v>1</v>
      </c>
      <c r="H84" s="104"/>
      <c r="I84" s="58"/>
      <c r="J84" s="58"/>
      <c r="K84" s="187">
        <f>SUM(K82:L82)</f>
        <v>688</v>
      </c>
      <c r="L84" s="188"/>
      <c r="M84" s="58"/>
      <c r="N84" s="58"/>
      <c r="O84" s="58"/>
      <c r="P84" s="58"/>
      <c r="Q84" s="58"/>
      <c r="R84" s="58"/>
      <c r="S84" s="58"/>
    </row>
    <row r="85" spans="1:19" ht="29.4" customHeight="1" thickBot="1" x14ac:dyDescent="0.45">
      <c r="A85" s="91"/>
      <c r="B85" s="94"/>
      <c r="C85" s="97"/>
      <c r="D85" s="100"/>
      <c r="E85" s="8"/>
      <c r="F85" s="32" t="s">
        <v>27</v>
      </c>
      <c r="G85" s="103">
        <v>113</v>
      </c>
      <c r="H85" s="104"/>
      <c r="I85" s="58"/>
      <c r="J85" s="58"/>
      <c r="K85" s="169" t="s">
        <v>56</v>
      </c>
      <c r="L85" s="170"/>
      <c r="M85" s="58"/>
      <c r="N85" s="65" t="s">
        <v>53</v>
      </c>
      <c r="O85" s="66" t="s">
        <v>54</v>
      </c>
      <c r="P85" s="36" t="s">
        <v>60</v>
      </c>
      <c r="Q85" s="40" t="s">
        <v>61</v>
      </c>
      <c r="R85" s="38" t="s">
        <v>59</v>
      </c>
      <c r="S85" s="58"/>
    </row>
    <row r="86" spans="1:19" ht="23.4" customHeight="1" thickBot="1" x14ac:dyDescent="0.45">
      <c r="A86" s="3">
        <v>4</v>
      </c>
      <c r="B86" s="17" t="s">
        <v>46</v>
      </c>
      <c r="C86" s="4">
        <f>SUM(D86:G86)</f>
        <v>7</v>
      </c>
      <c r="D86" s="4"/>
      <c r="E86" s="8"/>
      <c r="F86" s="30" t="s">
        <v>31</v>
      </c>
      <c r="G86" s="160">
        <v>7</v>
      </c>
      <c r="H86" s="86"/>
      <c r="I86" s="58"/>
      <c r="J86" s="58"/>
      <c r="K86" s="20" t="s">
        <v>53</v>
      </c>
      <c r="L86" s="21" t="s">
        <v>54</v>
      </c>
      <c r="M86" s="58"/>
      <c r="N86" s="34"/>
      <c r="O86" s="51"/>
      <c r="P86" s="33">
        <v>179</v>
      </c>
      <c r="Q86" s="35">
        <f>P86/K84*100</f>
        <v>26.017441860465119</v>
      </c>
      <c r="R86" s="37">
        <v>0.5</v>
      </c>
      <c r="S86" s="58"/>
    </row>
    <row r="87" spans="1:19" ht="23.4" customHeight="1" thickBot="1" x14ac:dyDescent="0.45">
      <c r="A87" s="3">
        <v>5</v>
      </c>
      <c r="B87" s="17" t="s">
        <v>47</v>
      </c>
      <c r="C87" s="4">
        <f>SUM(D87:G87)</f>
        <v>46</v>
      </c>
      <c r="D87" s="7">
        <v>1</v>
      </c>
      <c r="E87" s="8"/>
      <c r="F87" s="10" t="s">
        <v>9</v>
      </c>
      <c r="G87" s="160">
        <v>45</v>
      </c>
      <c r="H87" s="86"/>
      <c r="I87" s="58"/>
      <c r="J87" s="58"/>
      <c r="K87" s="22">
        <v>225</v>
      </c>
      <c r="L87" s="23">
        <v>262</v>
      </c>
      <c r="M87" s="58"/>
      <c r="N87" s="34">
        <v>189</v>
      </c>
      <c r="O87" s="51">
        <v>223</v>
      </c>
      <c r="P87" s="33">
        <f>SUM(N87,O87)</f>
        <v>412</v>
      </c>
      <c r="Q87" s="35">
        <f>P87/K84*100</f>
        <v>59.883720930232556</v>
      </c>
      <c r="R87" s="37">
        <v>0.79166666666666663</v>
      </c>
      <c r="S87" s="58"/>
    </row>
    <row r="88" spans="1:19" ht="23.4" thickBot="1" x14ac:dyDescent="0.45">
      <c r="A88" s="3">
        <v>6</v>
      </c>
      <c r="B88" s="17" t="s">
        <v>48</v>
      </c>
      <c r="C88" s="4">
        <f>SUM(D88:G88)</f>
        <v>6</v>
      </c>
      <c r="D88" s="4">
        <v>1</v>
      </c>
      <c r="E88" s="8"/>
      <c r="F88" s="12" t="s">
        <v>24</v>
      </c>
      <c r="G88" s="85">
        <v>5</v>
      </c>
      <c r="H88" s="86"/>
      <c r="I88" s="58"/>
      <c r="J88" s="58"/>
      <c r="K88" s="171" t="s">
        <v>55</v>
      </c>
      <c r="L88" s="172"/>
      <c r="M88" s="58"/>
      <c r="N88" s="58"/>
      <c r="O88" s="58"/>
      <c r="P88" s="58"/>
      <c r="Q88" s="58"/>
      <c r="R88" s="58"/>
      <c r="S88" s="58"/>
    </row>
    <row r="89" spans="1:19" ht="23.4" thickBot="1" x14ac:dyDescent="0.45">
      <c r="A89" s="3">
        <v>7</v>
      </c>
      <c r="B89" s="17" t="s">
        <v>49</v>
      </c>
      <c r="C89" s="4">
        <f>SUM(D89:G89)</f>
        <v>26</v>
      </c>
      <c r="D89" s="4"/>
      <c r="E89" s="8"/>
      <c r="F89" s="25" t="s">
        <v>58</v>
      </c>
      <c r="G89" s="85">
        <v>26</v>
      </c>
      <c r="H89" s="86"/>
      <c r="I89" s="58"/>
      <c r="J89" s="58"/>
      <c r="K89" s="173">
        <f>SUM(K87:L87)</f>
        <v>487</v>
      </c>
      <c r="L89" s="174"/>
      <c r="M89" s="58"/>
      <c r="N89" s="58"/>
      <c r="O89" s="58"/>
      <c r="P89" s="58"/>
      <c r="Q89" s="58"/>
      <c r="R89" s="58"/>
      <c r="S89" s="58"/>
    </row>
    <row r="90" spans="1:19" ht="23.4" thickBot="1" x14ac:dyDescent="0.45">
      <c r="A90" s="89">
        <v>8</v>
      </c>
      <c r="B90" s="105" t="s">
        <v>50</v>
      </c>
      <c r="C90" s="95">
        <f>SUM(D90:G90:G91:G92:G93)</f>
        <v>187</v>
      </c>
      <c r="D90" s="98">
        <v>10</v>
      </c>
      <c r="E90" s="8"/>
      <c r="F90" s="27" t="s">
        <v>23</v>
      </c>
      <c r="G90" s="101">
        <v>43</v>
      </c>
      <c r="H90" s="102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</row>
    <row r="91" spans="1:19" ht="23.4" thickBot="1" x14ac:dyDescent="0.45">
      <c r="A91" s="90"/>
      <c r="B91" s="106"/>
      <c r="C91" s="96"/>
      <c r="D91" s="99"/>
      <c r="E91" s="8"/>
      <c r="F91" s="28" t="s">
        <v>20</v>
      </c>
      <c r="G91" s="103">
        <v>101</v>
      </c>
      <c r="H91" s="104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</row>
    <row r="92" spans="1:19" ht="23.4" thickBot="1" x14ac:dyDescent="0.45">
      <c r="A92" s="90"/>
      <c r="B92" s="106"/>
      <c r="C92" s="96"/>
      <c r="D92" s="99"/>
      <c r="E92" s="8"/>
      <c r="F92" s="28" t="s">
        <v>21</v>
      </c>
      <c r="G92" s="103">
        <v>29</v>
      </c>
      <c r="H92" s="104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</row>
    <row r="93" spans="1:19" ht="23.4" thickBot="1" x14ac:dyDescent="0.45">
      <c r="A93" s="91"/>
      <c r="B93" s="107"/>
      <c r="C93" s="97"/>
      <c r="D93" s="100"/>
      <c r="E93" s="8"/>
      <c r="F93" s="29" t="s">
        <v>22</v>
      </c>
      <c r="G93" s="87">
        <v>4</v>
      </c>
      <c r="H93" s="8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</row>
    <row r="94" spans="1:19" ht="23.4" thickBot="1" x14ac:dyDescent="0.45">
      <c r="A94" s="3">
        <v>9</v>
      </c>
      <c r="B94" s="17" t="s">
        <v>51</v>
      </c>
      <c r="C94" s="4">
        <f>SUM(D94:G94)</f>
        <v>0</v>
      </c>
      <c r="D94" s="4"/>
      <c r="E94" s="8"/>
      <c r="F94" s="47" t="s">
        <v>30</v>
      </c>
      <c r="G94" s="85">
        <v>0</v>
      </c>
      <c r="H94" s="86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</row>
    <row r="95" spans="1:19" ht="15" thickBot="1" x14ac:dyDescent="0.35">
      <c r="A95" s="43"/>
      <c r="B95" s="43"/>
      <c r="C95" s="43"/>
      <c r="D95" s="43"/>
      <c r="E95" s="43"/>
      <c r="F95" s="43"/>
      <c r="G95" s="43"/>
      <c r="H95" s="43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</row>
    <row r="96" spans="1:19" ht="14.4" customHeight="1" x14ac:dyDescent="0.3">
      <c r="A96" s="125" t="s">
        <v>10</v>
      </c>
      <c r="B96" s="126"/>
      <c r="C96" s="129" t="s">
        <v>11</v>
      </c>
      <c r="D96" s="129" t="s">
        <v>12</v>
      </c>
      <c r="E96" s="132" t="s">
        <v>13</v>
      </c>
      <c r="F96" s="133"/>
      <c r="G96" s="138" t="s">
        <v>8</v>
      </c>
      <c r="H96" s="139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</row>
    <row r="97" spans="1:19" x14ac:dyDescent="0.3">
      <c r="A97" s="127"/>
      <c r="B97" s="128"/>
      <c r="C97" s="130"/>
      <c r="D97" s="130"/>
      <c r="E97" s="134"/>
      <c r="F97" s="135"/>
      <c r="G97" s="140"/>
      <c r="H97" s="141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</row>
    <row r="98" spans="1:19" x14ac:dyDescent="0.3">
      <c r="A98" s="127"/>
      <c r="B98" s="128"/>
      <c r="C98" s="130"/>
      <c r="D98" s="130"/>
      <c r="E98" s="134"/>
      <c r="F98" s="135"/>
      <c r="G98" s="140"/>
      <c r="H98" s="141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</row>
    <row r="99" spans="1:19" ht="27" customHeight="1" thickBot="1" x14ac:dyDescent="0.35">
      <c r="A99" s="127"/>
      <c r="B99" s="128"/>
      <c r="C99" s="131"/>
      <c r="D99" s="131"/>
      <c r="E99" s="134"/>
      <c r="F99" s="135"/>
      <c r="G99" s="142"/>
      <c r="H99" s="143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</row>
    <row r="100" spans="1:19" x14ac:dyDescent="0.3">
      <c r="A100" s="127"/>
      <c r="B100" s="128"/>
      <c r="C100" s="144">
        <f>SUM(D100:G100)</f>
        <v>466</v>
      </c>
      <c r="D100" s="144">
        <f>SUM(D80:D94)</f>
        <v>16</v>
      </c>
      <c r="E100" s="136"/>
      <c r="F100" s="137"/>
      <c r="G100" s="146">
        <f>SUM(G80:H94)</f>
        <v>450</v>
      </c>
      <c r="H100" s="147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</row>
    <row r="101" spans="1:19" ht="15" thickBot="1" x14ac:dyDescent="0.35">
      <c r="A101" s="127"/>
      <c r="B101" s="128"/>
      <c r="C101" s="145"/>
      <c r="D101" s="145"/>
      <c r="E101" s="136"/>
      <c r="F101" s="137"/>
      <c r="G101" s="148"/>
      <c r="H101" s="149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</row>
    <row r="102" spans="1:19" ht="21" thickBot="1" x14ac:dyDescent="0.35">
      <c r="A102" s="108" t="s">
        <v>14</v>
      </c>
      <c r="B102" s="109"/>
      <c r="C102" s="93"/>
      <c r="D102" s="93"/>
      <c r="E102" s="109"/>
      <c r="F102" s="109"/>
      <c r="G102" s="114">
        <v>4</v>
      </c>
      <c r="H102" s="115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</row>
    <row r="103" spans="1:19" ht="21" thickBot="1" x14ac:dyDescent="0.35">
      <c r="A103" s="112" t="s">
        <v>15</v>
      </c>
      <c r="B103" s="113"/>
      <c r="C103" s="113"/>
      <c r="D103" s="113"/>
      <c r="E103" s="113"/>
      <c r="F103" s="78"/>
      <c r="G103" s="114">
        <v>17</v>
      </c>
      <c r="H103" s="115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</row>
    <row r="104" spans="1:19" ht="21" thickBot="1" x14ac:dyDescent="0.35">
      <c r="A104" s="116" t="s">
        <v>62</v>
      </c>
      <c r="B104" s="117"/>
      <c r="C104" s="117"/>
      <c r="D104" s="117"/>
      <c r="E104" s="117"/>
      <c r="F104" s="83"/>
      <c r="G104" s="114"/>
      <c r="H104" s="115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</row>
    <row r="105" spans="1:19" ht="15" thickBot="1" x14ac:dyDescent="0.35">
      <c r="A105" s="43"/>
      <c r="B105" s="43"/>
      <c r="C105" s="43"/>
      <c r="D105" s="43"/>
      <c r="E105" s="43"/>
      <c r="F105" s="43"/>
      <c r="G105" s="43"/>
      <c r="H105" s="43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</row>
    <row r="106" spans="1:19" x14ac:dyDescent="0.3">
      <c r="A106" s="125" t="s">
        <v>16</v>
      </c>
      <c r="B106" s="150"/>
      <c r="C106" s="151"/>
      <c r="D106" s="155">
        <f>SUM(C100,G102:H103)</f>
        <v>487</v>
      </c>
      <c r="E106" s="43"/>
      <c r="F106" s="157" t="s">
        <v>17</v>
      </c>
      <c r="G106" s="146">
        <f>SUM(C100,G102:H104)</f>
        <v>487</v>
      </c>
      <c r="H106" s="147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</row>
    <row r="107" spans="1:19" ht="15" thickBot="1" x14ac:dyDescent="0.35">
      <c r="A107" s="116"/>
      <c r="B107" s="153"/>
      <c r="C107" s="154"/>
      <c r="D107" s="156"/>
      <c r="E107" s="43"/>
      <c r="F107" s="108"/>
      <c r="G107" s="158"/>
      <c r="H107" s="159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</row>
    <row r="108" spans="1:19" x14ac:dyDescent="0.3">
      <c r="A108" s="14"/>
      <c r="B108" s="52"/>
      <c r="C108" s="53"/>
      <c r="D108" s="53"/>
      <c r="E108" s="53"/>
      <c r="F108" s="53"/>
      <c r="G108" s="53"/>
      <c r="H108" s="54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</row>
    <row r="109" spans="1:19" ht="15" thickBot="1" x14ac:dyDescent="0.35">
      <c r="A109" s="14"/>
      <c r="B109" s="55"/>
      <c r="C109" s="56"/>
      <c r="D109" s="56"/>
      <c r="E109" s="56"/>
      <c r="F109" s="56"/>
      <c r="G109" s="56"/>
      <c r="H109" s="57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</row>
    <row r="110" spans="1:19" ht="49.95" customHeight="1" x14ac:dyDescent="0.3">
      <c r="A110" s="69" t="s">
        <v>40</v>
      </c>
      <c r="B110" s="70"/>
      <c r="C110" s="70"/>
      <c r="D110" s="70"/>
      <c r="E110" s="70"/>
      <c r="F110" s="70"/>
      <c r="G110" s="70"/>
      <c r="H110" s="71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</row>
    <row r="111" spans="1:19" ht="49.95" customHeight="1" x14ac:dyDescent="0.3">
      <c r="A111" s="72" t="s">
        <v>0</v>
      </c>
      <c r="B111" s="73"/>
      <c r="C111" s="73"/>
      <c r="D111" s="73"/>
      <c r="E111" s="73"/>
      <c r="F111" s="73"/>
      <c r="G111" s="73"/>
      <c r="H111" s="74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</row>
    <row r="112" spans="1:19" x14ac:dyDescent="0.3">
      <c r="A112" s="75" t="s">
        <v>1</v>
      </c>
      <c r="B112" s="76"/>
      <c r="C112" s="77"/>
      <c r="D112" s="78" t="s">
        <v>41</v>
      </c>
      <c r="E112" s="76"/>
      <c r="F112" s="76"/>
      <c r="G112" s="76"/>
      <c r="H112" s="7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</row>
    <row r="113" spans="1:19" ht="15" thickBot="1" x14ac:dyDescent="0.35">
      <c r="A113" s="80" t="s">
        <v>2</v>
      </c>
      <c r="B113" s="81"/>
      <c r="C113" s="82"/>
      <c r="D113" s="83" t="s">
        <v>42</v>
      </c>
      <c r="E113" s="81"/>
      <c r="F113" s="81"/>
      <c r="G113" s="81"/>
      <c r="H113" s="84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</row>
    <row r="114" spans="1:19" ht="35.4" thickBot="1" x14ac:dyDescent="0.35">
      <c r="A114" s="118" t="s">
        <v>34</v>
      </c>
      <c r="B114" s="119"/>
      <c r="C114" s="119"/>
      <c r="D114" s="119"/>
      <c r="E114" s="119"/>
      <c r="F114" s="119"/>
      <c r="G114" s="119"/>
      <c r="H114" s="120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</row>
    <row r="115" spans="1:19" ht="93.6" thickBot="1" x14ac:dyDescent="0.35">
      <c r="A115" s="2" t="s">
        <v>3</v>
      </c>
      <c r="B115" s="15" t="s">
        <v>4</v>
      </c>
      <c r="C115" s="13" t="s">
        <v>5</v>
      </c>
      <c r="D115" s="9" t="s">
        <v>6</v>
      </c>
      <c r="E115" s="19"/>
      <c r="F115" s="15" t="s">
        <v>7</v>
      </c>
      <c r="G115" s="121" t="s">
        <v>8</v>
      </c>
      <c r="H115" s="122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</row>
    <row r="116" spans="1:19" ht="23.4" customHeight="1" thickBot="1" x14ac:dyDescent="0.45">
      <c r="A116" s="3">
        <v>1</v>
      </c>
      <c r="B116" s="15" t="s">
        <v>43</v>
      </c>
      <c r="C116" s="4">
        <f>SUM(D116:G116)</f>
        <v>5</v>
      </c>
      <c r="D116" s="4">
        <v>1</v>
      </c>
      <c r="E116" s="8"/>
      <c r="F116" s="11" t="s">
        <v>19</v>
      </c>
      <c r="G116" s="85">
        <v>4</v>
      </c>
      <c r="H116" s="86"/>
      <c r="I116" s="59"/>
      <c r="J116" s="59"/>
      <c r="K116" s="169" t="s">
        <v>52</v>
      </c>
      <c r="L116" s="170"/>
      <c r="M116" s="59"/>
      <c r="N116" s="175" t="s">
        <v>57</v>
      </c>
      <c r="O116" s="176"/>
      <c r="P116" s="177"/>
      <c r="Q116" s="59"/>
      <c r="R116" s="59"/>
      <c r="S116" s="59"/>
    </row>
    <row r="117" spans="1:19" ht="23.4" thickBot="1" x14ac:dyDescent="0.45">
      <c r="A117" s="5">
        <v>2</v>
      </c>
      <c r="B117" s="16" t="s">
        <v>44</v>
      </c>
      <c r="C117" s="4">
        <f>SUM(D117:G117)</f>
        <v>19</v>
      </c>
      <c r="D117" s="6">
        <v>3</v>
      </c>
      <c r="E117" s="8"/>
      <c r="F117" s="25" t="s">
        <v>25</v>
      </c>
      <c r="G117" s="85">
        <v>16</v>
      </c>
      <c r="H117" s="86"/>
      <c r="I117" s="59"/>
      <c r="J117" s="59"/>
      <c r="K117" s="20" t="s">
        <v>53</v>
      </c>
      <c r="L117" s="21" t="s">
        <v>54</v>
      </c>
      <c r="M117" s="59"/>
      <c r="N117" s="178">
        <f>K125/K120*100</f>
        <v>72.229299363057322</v>
      </c>
      <c r="O117" s="179"/>
      <c r="P117" s="180"/>
      <c r="Q117" s="59"/>
      <c r="R117" s="59"/>
      <c r="S117" s="59"/>
    </row>
    <row r="118" spans="1:19" ht="23.4" thickBot="1" x14ac:dyDescent="0.45">
      <c r="A118" s="89">
        <v>3</v>
      </c>
      <c r="B118" s="92" t="s">
        <v>45</v>
      </c>
      <c r="C118" s="95">
        <f>SUM(D118:G118:G119:G120:G121)</f>
        <v>168</v>
      </c>
      <c r="D118" s="98">
        <v>4</v>
      </c>
      <c r="E118" s="8"/>
      <c r="F118" s="27" t="s">
        <v>26</v>
      </c>
      <c r="G118" s="101">
        <v>15</v>
      </c>
      <c r="H118" s="102"/>
      <c r="I118" s="59"/>
      <c r="J118" s="59"/>
      <c r="K118" s="22">
        <v>361</v>
      </c>
      <c r="L118" s="23">
        <v>424</v>
      </c>
      <c r="M118" s="59"/>
      <c r="N118" s="181"/>
      <c r="O118" s="182"/>
      <c r="P118" s="183"/>
      <c r="Q118" s="59"/>
      <c r="R118" s="59"/>
      <c r="S118" s="59"/>
    </row>
    <row r="119" spans="1:19" ht="23.4" thickBot="1" x14ac:dyDescent="0.45">
      <c r="A119" s="90"/>
      <c r="B119" s="93"/>
      <c r="C119" s="96"/>
      <c r="D119" s="99"/>
      <c r="E119" s="8"/>
      <c r="F119" s="28" t="s">
        <v>29</v>
      </c>
      <c r="G119" s="87">
        <v>15</v>
      </c>
      <c r="H119" s="88"/>
      <c r="I119" s="59"/>
      <c r="J119" s="59"/>
      <c r="K119" s="171" t="s">
        <v>55</v>
      </c>
      <c r="L119" s="172"/>
      <c r="M119" s="59"/>
      <c r="N119" s="184"/>
      <c r="O119" s="185"/>
      <c r="P119" s="186"/>
      <c r="Q119" s="59"/>
      <c r="R119" s="59"/>
      <c r="S119" s="59"/>
    </row>
    <row r="120" spans="1:19" ht="27" thickBot="1" x14ac:dyDescent="0.45">
      <c r="A120" s="90"/>
      <c r="B120" s="93"/>
      <c r="C120" s="96"/>
      <c r="D120" s="99"/>
      <c r="E120" s="8"/>
      <c r="F120" s="31" t="s">
        <v>28</v>
      </c>
      <c r="G120" s="103">
        <v>1</v>
      </c>
      <c r="H120" s="104"/>
      <c r="I120" s="59"/>
      <c r="J120" s="59"/>
      <c r="K120" s="187">
        <f>SUM(K118:L118)</f>
        <v>785</v>
      </c>
      <c r="L120" s="188"/>
      <c r="M120" s="59"/>
      <c r="N120" s="59"/>
      <c r="O120" s="59"/>
      <c r="P120" s="59"/>
      <c r="Q120" s="59"/>
      <c r="R120" s="59"/>
      <c r="S120" s="59"/>
    </row>
    <row r="121" spans="1:19" ht="29.4" thickBot="1" x14ac:dyDescent="0.45">
      <c r="A121" s="91"/>
      <c r="B121" s="94"/>
      <c r="C121" s="97"/>
      <c r="D121" s="100"/>
      <c r="E121" s="8"/>
      <c r="F121" s="32" t="s">
        <v>27</v>
      </c>
      <c r="G121" s="103">
        <v>133</v>
      </c>
      <c r="H121" s="104"/>
      <c r="I121" s="59"/>
      <c r="J121" s="59"/>
      <c r="K121" s="169" t="s">
        <v>56</v>
      </c>
      <c r="L121" s="170"/>
      <c r="M121" s="59"/>
      <c r="N121" s="65" t="s">
        <v>53</v>
      </c>
      <c r="O121" s="66" t="s">
        <v>54</v>
      </c>
      <c r="P121" s="36" t="s">
        <v>60</v>
      </c>
      <c r="Q121" s="40" t="s">
        <v>61</v>
      </c>
      <c r="R121" s="38" t="s">
        <v>59</v>
      </c>
      <c r="S121" s="59"/>
    </row>
    <row r="122" spans="1:19" ht="23.4" thickBot="1" x14ac:dyDescent="0.45">
      <c r="A122" s="3">
        <v>4</v>
      </c>
      <c r="B122" s="17" t="s">
        <v>46</v>
      </c>
      <c r="C122" s="4">
        <f>SUM(D122:G122)</f>
        <v>10</v>
      </c>
      <c r="D122" s="4"/>
      <c r="E122" s="8"/>
      <c r="F122" s="30" t="s">
        <v>31</v>
      </c>
      <c r="G122" s="160">
        <v>10</v>
      </c>
      <c r="H122" s="86"/>
      <c r="I122" s="59"/>
      <c r="J122" s="59"/>
      <c r="K122" s="20" t="s">
        <v>53</v>
      </c>
      <c r="L122" s="21" t="s">
        <v>54</v>
      </c>
      <c r="M122" s="59"/>
      <c r="N122" s="34">
        <v>91</v>
      </c>
      <c r="O122" s="51">
        <v>78</v>
      </c>
      <c r="P122" s="33">
        <f>SUM(N122,O122)</f>
        <v>169</v>
      </c>
      <c r="Q122" s="35">
        <f>P122/K120*100</f>
        <v>21.528662420382165</v>
      </c>
      <c r="R122" s="37">
        <v>0.5</v>
      </c>
      <c r="S122" s="59"/>
    </row>
    <row r="123" spans="1:19" ht="23.4" thickBot="1" x14ac:dyDescent="0.45">
      <c r="A123" s="3">
        <v>5</v>
      </c>
      <c r="B123" s="17" t="s">
        <v>47</v>
      </c>
      <c r="C123" s="4">
        <f>SUM(D123:G123)</f>
        <v>55</v>
      </c>
      <c r="D123" s="7"/>
      <c r="E123" s="8"/>
      <c r="F123" s="10" t="s">
        <v>9</v>
      </c>
      <c r="G123" s="160">
        <v>55</v>
      </c>
      <c r="H123" s="86"/>
      <c r="I123" s="59"/>
      <c r="J123" s="59"/>
      <c r="K123" s="22">
        <v>262</v>
      </c>
      <c r="L123" s="23">
        <v>305</v>
      </c>
      <c r="M123" s="59"/>
      <c r="N123" s="34">
        <v>224</v>
      </c>
      <c r="O123" s="51">
        <v>251</v>
      </c>
      <c r="P123" s="33">
        <f>SUM(N123,O123)</f>
        <v>475</v>
      </c>
      <c r="Q123" s="35">
        <f>P123/K120*100</f>
        <v>60.509554140127385</v>
      </c>
      <c r="R123" s="37">
        <v>0.79166666666666663</v>
      </c>
      <c r="S123" s="59"/>
    </row>
    <row r="124" spans="1:19" ht="23.4" thickBot="1" x14ac:dyDescent="0.45">
      <c r="A124" s="3">
        <v>6</v>
      </c>
      <c r="B124" s="17" t="s">
        <v>48</v>
      </c>
      <c r="C124" s="4">
        <f>SUM(D124:G124)</f>
        <v>2</v>
      </c>
      <c r="D124" s="4"/>
      <c r="E124" s="8"/>
      <c r="F124" s="12" t="s">
        <v>24</v>
      </c>
      <c r="G124" s="85">
        <v>2</v>
      </c>
      <c r="H124" s="86"/>
      <c r="I124" s="59"/>
      <c r="J124" s="59"/>
      <c r="K124" s="171" t="s">
        <v>55</v>
      </c>
      <c r="L124" s="172"/>
      <c r="M124" s="59"/>
      <c r="N124" s="59"/>
      <c r="O124" s="59"/>
      <c r="P124" s="59"/>
      <c r="Q124" s="59"/>
      <c r="R124" s="59"/>
      <c r="S124" s="59"/>
    </row>
    <row r="125" spans="1:19" ht="23.4" thickBot="1" x14ac:dyDescent="0.45">
      <c r="A125" s="3">
        <v>7</v>
      </c>
      <c r="B125" s="17" t="s">
        <v>49</v>
      </c>
      <c r="C125" s="4">
        <f>SUM(D125:G125)</f>
        <v>43</v>
      </c>
      <c r="D125" s="4">
        <v>2</v>
      </c>
      <c r="E125" s="8"/>
      <c r="F125" s="25" t="s">
        <v>58</v>
      </c>
      <c r="G125" s="85">
        <v>41</v>
      </c>
      <c r="H125" s="86"/>
      <c r="I125" s="59"/>
      <c r="J125" s="59"/>
      <c r="K125" s="173">
        <f>SUM(K123:L123)</f>
        <v>567</v>
      </c>
      <c r="L125" s="174"/>
      <c r="M125" s="59"/>
      <c r="N125" s="59"/>
      <c r="O125" s="59"/>
      <c r="P125" s="59"/>
      <c r="Q125" s="59"/>
      <c r="R125" s="59"/>
      <c r="S125" s="59"/>
    </row>
    <row r="126" spans="1:19" ht="23.4" thickBot="1" x14ac:dyDescent="0.45">
      <c r="A126" s="89">
        <v>8</v>
      </c>
      <c r="B126" s="105" t="s">
        <v>50</v>
      </c>
      <c r="C126" s="95">
        <f>SUM(D126:G126:G127:G128:G129)</f>
        <v>227</v>
      </c>
      <c r="D126" s="98">
        <v>8</v>
      </c>
      <c r="E126" s="8"/>
      <c r="F126" s="27" t="s">
        <v>23</v>
      </c>
      <c r="G126" s="101">
        <v>49</v>
      </c>
      <c r="H126" s="102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</row>
    <row r="127" spans="1:19" ht="23.4" thickBot="1" x14ac:dyDescent="0.45">
      <c r="A127" s="90"/>
      <c r="B127" s="106"/>
      <c r="C127" s="96"/>
      <c r="D127" s="99"/>
      <c r="E127" s="8"/>
      <c r="F127" s="28" t="s">
        <v>20</v>
      </c>
      <c r="G127" s="103">
        <v>121</v>
      </c>
      <c r="H127" s="104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</row>
    <row r="128" spans="1:19" ht="23.4" thickBot="1" x14ac:dyDescent="0.45">
      <c r="A128" s="90"/>
      <c r="B128" s="106"/>
      <c r="C128" s="96"/>
      <c r="D128" s="99"/>
      <c r="E128" s="8"/>
      <c r="F128" s="28" t="s">
        <v>21</v>
      </c>
      <c r="G128" s="103">
        <v>44</v>
      </c>
      <c r="H128" s="104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</row>
    <row r="129" spans="1:19" ht="23.4" thickBot="1" x14ac:dyDescent="0.45">
      <c r="A129" s="91"/>
      <c r="B129" s="107"/>
      <c r="C129" s="97"/>
      <c r="D129" s="100"/>
      <c r="E129" s="8"/>
      <c r="F129" s="29" t="s">
        <v>22</v>
      </c>
      <c r="G129" s="87">
        <v>5</v>
      </c>
      <c r="H129" s="88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</row>
    <row r="130" spans="1:19" ht="23.4" thickBot="1" x14ac:dyDescent="0.45">
      <c r="A130" s="3">
        <v>9</v>
      </c>
      <c r="B130" s="17" t="s">
        <v>51</v>
      </c>
      <c r="C130" s="4">
        <f>SUM(D130:G130)</f>
        <v>0</v>
      </c>
      <c r="D130" s="4"/>
      <c r="E130" s="8"/>
      <c r="F130" s="47" t="s">
        <v>30</v>
      </c>
      <c r="G130" s="85">
        <v>0</v>
      </c>
      <c r="H130" s="86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</row>
    <row r="131" spans="1:19" ht="14.4" customHeight="1" x14ac:dyDescent="0.3">
      <c r="A131" s="125" t="s">
        <v>10</v>
      </c>
      <c r="B131" s="126"/>
      <c r="C131" s="129" t="s">
        <v>11</v>
      </c>
      <c r="D131" s="129" t="s">
        <v>12</v>
      </c>
      <c r="E131" s="132" t="s">
        <v>13</v>
      </c>
      <c r="F131" s="133"/>
      <c r="G131" s="138" t="s">
        <v>8</v>
      </c>
      <c r="H131" s="13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</row>
    <row r="132" spans="1:19" x14ac:dyDescent="0.3">
      <c r="A132" s="127"/>
      <c r="B132" s="128"/>
      <c r="C132" s="130"/>
      <c r="D132" s="130"/>
      <c r="E132" s="134"/>
      <c r="F132" s="135"/>
      <c r="G132" s="140"/>
      <c r="H132" s="141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</row>
    <row r="133" spans="1:19" x14ac:dyDescent="0.3">
      <c r="A133" s="127"/>
      <c r="B133" s="128"/>
      <c r="C133" s="130"/>
      <c r="D133" s="130"/>
      <c r="E133" s="134"/>
      <c r="F133" s="135"/>
      <c r="G133" s="140"/>
      <c r="H133" s="141"/>
      <c r="I133" s="59"/>
      <c r="J133" s="59" t="s">
        <v>63</v>
      </c>
      <c r="K133" s="59"/>
      <c r="L133" s="59"/>
      <c r="M133" s="59"/>
      <c r="N133" s="59"/>
      <c r="O133" s="59"/>
      <c r="P133" s="59"/>
      <c r="Q133" s="59"/>
      <c r="R133" s="59"/>
      <c r="S133" s="59"/>
    </row>
    <row r="134" spans="1:19" ht="28.8" customHeight="1" thickBot="1" x14ac:dyDescent="0.35">
      <c r="A134" s="127"/>
      <c r="B134" s="128"/>
      <c r="C134" s="131"/>
      <c r="D134" s="131"/>
      <c r="E134" s="134"/>
      <c r="F134" s="135"/>
      <c r="G134" s="142"/>
      <c r="H134" s="143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</row>
    <row r="135" spans="1:19" ht="14.4" customHeight="1" x14ac:dyDescent="0.3">
      <c r="A135" s="127"/>
      <c r="B135" s="128"/>
      <c r="C135" s="144">
        <f>SUM(C116:C130)</f>
        <v>529</v>
      </c>
      <c r="D135" s="144">
        <f>SUM(D116:D130)</f>
        <v>18</v>
      </c>
      <c r="E135" s="136"/>
      <c r="F135" s="137"/>
      <c r="G135" s="146">
        <f>SUM(G116:H130)</f>
        <v>511</v>
      </c>
      <c r="H135" s="147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</row>
    <row r="136" spans="1:19" ht="15" customHeight="1" thickBot="1" x14ac:dyDescent="0.35">
      <c r="A136" s="127"/>
      <c r="B136" s="128"/>
      <c r="C136" s="145"/>
      <c r="D136" s="145"/>
      <c r="E136" s="136"/>
      <c r="F136" s="137"/>
      <c r="G136" s="148"/>
      <c r="H136" s="14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</row>
    <row r="137" spans="1:19" ht="21" thickBot="1" x14ac:dyDescent="0.35">
      <c r="A137" s="108" t="s">
        <v>14</v>
      </c>
      <c r="B137" s="109"/>
      <c r="C137" s="93"/>
      <c r="D137" s="93"/>
      <c r="E137" s="109"/>
      <c r="F137" s="109"/>
      <c r="G137" s="114">
        <v>16</v>
      </c>
      <c r="H137" s="115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</row>
    <row r="138" spans="1:19" ht="21" thickBot="1" x14ac:dyDescent="0.35">
      <c r="A138" s="112" t="s">
        <v>15</v>
      </c>
      <c r="B138" s="113"/>
      <c r="C138" s="113"/>
      <c r="D138" s="113"/>
      <c r="E138" s="113"/>
      <c r="F138" s="78"/>
      <c r="G138" s="114">
        <v>22</v>
      </c>
      <c r="H138" s="115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</row>
    <row r="139" spans="1:19" ht="21" thickBot="1" x14ac:dyDescent="0.35">
      <c r="A139" s="116" t="s">
        <v>62</v>
      </c>
      <c r="B139" s="117"/>
      <c r="C139" s="117"/>
      <c r="D139" s="117"/>
      <c r="E139" s="117"/>
      <c r="F139" s="83"/>
      <c r="G139" s="114"/>
      <c r="H139" s="115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</row>
    <row r="140" spans="1:19" ht="15" thickBot="1" x14ac:dyDescent="0.35">
      <c r="A140" s="42"/>
      <c r="B140" s="42"/>
      <c r="C140" s="42"/>
      <c r="D140" s="42"/>
      <c r="E140" s="42"/>
      <c r="F140" s="42"/>
      <c r="G140" s="42"/>
      <c r="H140" s="42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</row>
    <row r="141" spans="1:19" x14ac:dyDescent="0.3">
      <c r="A141" s="125" t="s">
        <v>16</v>
      </c>
      <c r="B141" s="150"/>
      <c r="C141" s="151"/>
      <c r="D141" s="155">
        <f>SUM(C135,G137:H138)</f>
        <v>567</v>
      </c>
      <c r="E141" s="42"/>
      <c r="F141" s="157" t="s">
        <v>17</v>
      </c>
      <c r="G141" s="146">
        <f>SUM(C135,G137:H139)</f>
        <v>567</v>
      </c>
      <c r="H141" s="147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</row>
    <row r="142" spans="1:19" ht="15" thickBot="1" x14ac:dyDescent="0.35">
      <c r="A142" s="152"/>
      <c r="B142" s="153"/>
      <c r="C142" s="154"/>
      <c r="D142" s="156"/>
      <c r="E142" s="42"/>
      <c r="F142" s="108"/>
      <c r="G142" s="158"/>
      <c r="H142" s="1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</row>
    <row r="143" spans="1:19" x14ac:dyDescent="0.3">
      <c r="A143" s="52"/>
      <c r="B143" s="53"/>
      <c r="C143" s="53"/>
      <c r="D143" s="53"/>
      <c r="E143" s="53"/>
      <c r="F143" s="53"/>
      <c r="G143" s="53"/>
      <c r="H143" s="54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</row>
    <row r="144" spans="1:19" ht="15" thickBot="1" x14ac:dyDescent="0.35">
      <c r="A144" s="55"/>
      <c r="B144" s="56"/>
      <c r="C144" s="56"/>
      <c r="D144" s="56"/>
      <c r="E144" s="56"/>
      <c r="F144" s="56"/>
      <c r="G144" s="56"/>
      <c r="H144" s="57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</row>
    <row r="145" spans="1:19" ht="49.95" customHeight="1" x14ac:dyDescent="0.3">
      <c r="A145" s="69" t="s">
        <v>40</v>
      </c>
      <c r="B145" s="70"/>
      <c r="C145" s="70"/>
      <c r="D145" s="70"/>
      <c r="E145" s="70"/>
      <c r="F145" s="70"/>
      <c r="G145" s="70"/>
      <c r="H145" s="71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</row>
    <row r="146" spans="1:19" ht="49.95" customHeight="1" x14ac:dyDescent="0.3">
      <c r="A146" s="72" t="s">
        <v>0</v>
      </c>
      <c r="B146" s="73"/>
      <c r="C146" s="73"/>
      <c r="D146" s="73"/>
      <c r="E146" s="73"/>
      <c r="F146" s="73"/>
      <c r="G146" s="73"/>
      <c r="H146" s="74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</row>
    <row r="147" spans="1:19" x14ac:dyDescent="0.3">
      <c r="A147" s="75" t="s">
        <v>1</v>
      </c>
      <c r="B147" s="76"/>
      <c r="C147" s="77"/>
      <c r="D147" s="78" t="s">
        <v>41</v>
      </c>
      <c r="E147" s="76"/>
      <c r="F147" s="76"/>
      <c r="G147" s="76"/>
      <c r="H147" s="79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</row>
    <row r="148" spans="1:19" ht="15" thickBot="1" x14ac:dyDescent="0.35">
      <c r="A148" s="80" t="s">
        <v>2</v>
      </c>
      <c r="B148" s="81"/>
      <c r="C148" s="82"/>
      <c r="D148" s="83" t="s">
        <v>42</v>
      </c>
      <c r="E148" s="81"/>
      <c r="F148" s="81"/>
      <c r="G148" s="81"/>
      <c r="H148" s="84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</row>
    <row r="149" spans="1:19" ht="35.4" thickBot="1" x14ac:dyDescent="0.35">
      <c r="A149" s="118" t="s">
        <v>35</v>
      </c>
      <c r="B149" s="119"/>
      <c r="C149" s="119"/>
      <c r="D149" s="119"/>
      <c r="E149" s="119"/>
      <c r="F149" s="119"/>
      <c r="G149" s="119"/>
      <c r="H149" s="12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</row>
    <row r="150" spans="1:19" ht="93.6" thickBot="1" x14ac:dyDescent="0.35">
      <c r="A150" s="2" t="s">
        <v>3</v>
      </c>
      <c r="B150" s="15" t="s">
        <v>4</v>
      </c>
      <c r="C150" s="13" t="s">
        <v>5</v>
      </c>
      <c r="D150" s="9" t="s">
        <v>6</v>
      </c>
      <c r="E150" s="19"/>
      <c r="F150" s="15" t="s">
        <v>7</v>
      </c>
      <c r="G150" s="121" t="s">
        <v>8</v>
      </c>
      <c r="H150" s="122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</row>
    <row r="151" spans="1:19" ht="23.4" customHeight="1" thickBot="1" x14ac:dyDescent="0.45">
      <c r="A151" s="3">
        <v>1</v>
      </c>
      <c r="B151" s="15" t="s">
        <v>43</v>
      </c>
      <c r="C151" s="4">
        <f>SUM(D151:G151)</f>
        <v>0</v>
      </c>
      <c r="D151" s="4"/>
      <c r="E151" s="8"/>
      <c r="F151" s="11" t="s">
        <v>19</v>
      </c>
      <c r="G151" s="85">
        <v>0</v>
      </c>
      <c r="H151" s="86"/>
      <c r="I151" s="60"/>
      <c r="J151" s="60"/>
      <c r="K151" s="169" t="s">
        <v>52</v>
      </c>
      <c r="L151" s="170"/>
      <c r="M151" s="60"/>
      <c r="N151" s="175" t="s">
        <v>57</v>
      </c>
      <c r="O151" s="176"/>
      <c r="P151" s="177"/>
      <c r="Q151" s="60"/>
      <c r="R151" s="60"/>
      <c r="S151" s="60"/>
    </row>
    <row r="152" spans="1:19" ht="23.4" thickBot="1" x14ac:dyDescent="0.45">
      <c r="A152" s="5">
        <v>2</v>
      </c>
      <c r="B152" s="16" t="s">
        <v>44</v>
      </c>
      <c r="C152" s="4">
        <f>SUM(D152:G152)</f>
        <v>3</v>
      </c>
      <c r="D152" s="6"/>
      <c r="E152" s="8"/>
      <c r="F152" s="25" t="s">
        <v>25</v>
      </c>
      <c r="G152" s="85">
        <v>3</v>
      </c>
      <c r="H152" s="86"/>
      <c r="I152" s="60"/>
      <c r="J152" s="60"/>
      <c r="K152" s="20" t="s">
        <v>53</v>
      </c>
      <c r="L152" s="21" t="s">
        <v>54</v>
      </c>
      <c r="M152" s="60"/>
      <c r="N152" s="178">
        <f>K160/K155*100</f>
        <v>69.890109890109883</v>
      </c>
      <c r="O152" s="179"/>
      <c r="P152" s="180"/>
      <c r="Q152" s="60"/>
      <c r="R152" s="60"/>
      <c r="S152" s="60"/>
    </row>
    <row r="153" spans="1:19" ht="23.4" thickBot="1" x14ac:dyDescent="0.45">
      <c r="A153" s="89">
        <v>3</v>
      </c>
      <c r="B153" s="92" t="s">
        <v>45</v>
      </c>
      <c r="C153" s="95">
        <f>SUM(D153:G153:G154:G155:G156)</f>
        <v>109</v>
      </c>
      <c r="D153" s="98">
        <v>7</v>
      </c>
      <c r="E153" s="8"/>
      <c r="F153" s="27" t="s">
        <v>26</v>
      </c>
      <c r="G153" s="101">
        <v>14</v>
      </c>
      <c r="H153" s="102"/>
      <c r="I153" s="60"/>
      <c r="J153" s="60"/>
      <c r="K153" s="22">
        <v>223</v>
      </c>
      <c r="L153" s="23">
        <v>232</v>
      </c>
      <c r="M153" s="60"/>
      <c r="N153" s="181"/>
      <c r="O153" s="182"/>
      <c r="P153" s="183"/>
      <c r="Q153" s="60"/>
      <c r="R153" s="60"/>
      <c r="S153" s="60"/>
    </row>
    <row r="154" spans="1:19" ht="23.4" thickBot="1" x14ac:dyDescent="0.45">
      <c r="A154" s="90"/>
      <c r="B154" s="93"/>
      <c r="C154" s="96"/>
      <c r="D154" s="99"/>
      <c r="E154" s="8"/>
      <c r="F154" s="28" t="s">
        <v>29</v>
      </c>
      <c r="G154" s="87">
        <v>7</v>
      </c>
      <c r="H154" s="88"/>
      <c r="I154" s="60"/>
      <c r="J154" s="60"/>
      <c r="K154" s="171" t="s">
        <v>55</v>
      </c>
      <c r="L154" s="172"/>
      <c r="M154" s="60"/>
      <c r="N154" s="184"/>
      <c r="O154" s="185"/>
      <c r="P154" s="186"/>
      <c r="Q154" s="60"/>
      <c r="R154" s="60"/>
      <c r="S154" s="60"/>
    </row>
    <row r="155" spans="1:19" ht="27" thickBot="1" x14ac:dyDescent="0.45">
      <c r="A155" s="90"/>
      <c r="B155" s="93"/>
      <c r="C155" s="96"/>
      <c r="D155" s="99"/>
      <c r="E155" s="8"/>
      <c r="F155" s="31" t="s">
        <v>28</v>
      </c>
      <c r="G155" s="103">
        <v>2</v>
      </c>
      <c r="H155" s="104"/>
      <c r="I155" s="60"/>
      <c r="J155" s="60"/>
      <c r="K155" s="187">
        <f>SUM(K153:L153)</f>
        <v>455</v>
      </c>
      <c r="L155" s="188"/>
      <c r="M155" s="60"/>
      <c r="N155" s="60"/>
      <c r="O155" s="60"/>
      <c r="P155" s="60"/>
      <c r="Q155" s="60"/>
      <c r="R155" s="60"/>
      <c r="S155" s="60"/>
    </row>
    <row r="156" spans="1:19" ht="29.4" thickBot="1" x14ac:dyDescent="0.45">
      <c r="A156" s="91"/>
      <c r="B156" s="94"/>
      <c r="C156" s="97"/>
      <c r="D156" s="100"/>
      <c r="E156" s="8"/>
      <c r="F156" s="32" t="s">
        <v>27</v>
      </c>
      <c r="G156" s="103">
        <v>79</v>
      </c>
      <c r="H156" s="104"/>
      <c r="I156" s="60"/>
      <c r="J156" s="60"/>
      <c r="K156" s="169" t="s">
        <v>56</v>
      </c>
      <c r="L156" s="170"/>
      <c r="M156" s="60"/>
      <c r="N156" s="65" t="s">
        <v>53</v>
      </c>
      <c r="O156" s="66" t="s">
        <v>54</v>
      </c>
      <c r="P156" s="36" t="s">
        <v>60</v>
      </c>
      <c r="Q156" s="40" t="s">
        <v>61</v>
      </c>
      <c r="R156" s="38" t="s">
        <v>59</v>
      </c>
      <c r="S156" s="60"/>
    </row>
    <row r="157" spans="1:19" ht="23.4" thickBot="1" x14ac:dyDescent="0.45">
      <c r="A157" s="3">
        <v>4</v>
      </c>
      <c r="B157" s="17" t="s">
        <v>46</v>
      </c>
      <c r="C157" s="4">
        <f>SUM(D157:G157)</f>
        <v>10</v>
      </c>
      <c r="D157" s="4"/>
      <c r="E157" s="8"/>
      <c r="F157" s="30" t="s">
        <v>31</v>
      </c>
      <c r="G157" s="160">
        <v>10</v>
      </c>
      <c r="H157" s="86"/>
      <c r="I157" s="60"/>
      <c r="J157" s="60"/>
      <c r="K157" s="20" t="s">
        <v>53</v>
      </c>
      <c r="L157" s="21" t="s">
        <v>54</v>
      </c>
      <c r="M157" s="60"/>
      <c r="N157" s="34">
        <v>61</v>
      </c>
      <c r="O157" s="51">
        <v>50</v>
      </c>
      <c r="P157" s="33">
        <f>SUM(N157,O157)</f>
        <v>111</v>
      </c>
      <c r="Q157" s="35">
        <f>P157/K155*100</f>
        <v>24.395604395604394</v>
      </c>
      <c r="R157" s="37">
        <v>0.5</v>
      </c>
      <c r="S157" s="60"/>
    </row>
    <row r="158" spans="1:19" ht="23.4" thickBot="1" x14ac:dyDescent="0.45">
      <c r="A158" s="3">
        <v>5</v>
      </c>
      <c r="B158" s="17" t="s">
        <v>47</v>
      </c>
      <c r="C158" s="4">
        <f>SUM(D158:G158)</f>
        <v>32</v>
      </c>
      <c r="D158" s="7">
        <v>2</v>
      </c>
      <c r="E158" s="8"/>
      <c r="F158" s="10" t="s">
        <v>9</v>
      </c>
      <c r="G158" s="160">
        <v>30</v>
      </c>
      <c r="H158" s="86"/>
      <c r="I158" s="60"/>
      <c r="J158" s="60"/>
      <c r="K158" s="22">
        <v>155</v>
      </c>
      <c r="L158" s="23">
        <v>163</v>
      </c>
      <c r="M158" s="60"/>
      <c r="N158" s="34">
        <v>122</v>
      </c>
      <c r="O158" s="51">
        <v>122</v>
      </c>
      <c r="P158" s="33">
        <f>SUM(N158,O158)</f>
        <v>244</v>
      </c>
      <c r="Q158" s="35">
        <f>P158/K155*100</f>
        <v>53.626373626373628</v>
      </c>
      <c r="R158" s="37">
        <v>0.79166666666666663</v>
      </c>
      <c r="S158" s="60"/>
    </row>
    <row r="159" spans="1:19" ht="23.4" thickBot="1" x14ac:dyDescent="0.45">
      <c r="A159" s="3">
        <v>6</v>
      </c>
      <c r="B159" s="17" t="s">
        <v>48</v>
      </c>
      <c r="C159" s="4">
        <f>SUM(D159:G159)</f>
        <v>3</v>
      </c>
      <c r="D159" s="4">
        <v>1</v>
      </c>
      <c r="E159" s="8"/>
      <c r="F159" s="12" t="s">
        <v>24</v>
      </c>
      <c r="G159" s="85">
        <v>2</v>
      </c>
      <c r="H159" s="86"/>
      <c r="I159" s="60"/>
      <c r="J159" s="60"/>
      <c r="K159" s="171" t="s">
        <v>55</v>
      </c>
      <c r="L159" s="172"/>
      <c r="M159" s="60"/>
      <c r="N159" s="60"/>
      <c r="O159" s="60"/>
      <c r="P159" s="60"/>
      <c r="Q159" s="60"/>
      <c r="R159" s="60"/>
      <c r="S159" s="60"/>
    </row>
    <row r="160" spans="1:19" ht="23.4" thickBot="1" x14ac:dyDescent="0.45">
      <c r="A160" s="3">
        <v>7</v>
      </c>
      <c r="B160" s="17" t="s">
        <v>49</v>
      </c>
      <c r="C160" s="4">
        <f>SUM(D160:G160)</f>
        <v>23</v>
      </c>
      <c r="D160" s="4">
        <v>3</v>
      </c>
      <c r="E160" s="8"/>
      <c r="F160" s="25" t="s">
        <v>58</v>
      </c>
      <c r="G160" s="85">
        <v>20</v>
      </c>
      <c r="H160" s="86"/>
      <c r="I160" s="60"/>
      <c r="J160" s="60"/>
      <c r="K160" s="173">
        <f>SUM(K158:L158)</f>
        <v>318</v>
      </c>
      <c r="L160" s="174"/>
      <c r="M160" s="60"/>
      <c r="N160" s="60"/>
      <c r="O160" s="60"/>
      <c r="P160" s="60"/>
      <c r="Q160" s="60"/>
      <c r="R160" s="60"/>
      <c r="S160" s="60"/>
    </row>
    <row r="161" spans="1:19" ht="23.4" thickBot="1" x14ac:dyDescent="0.45">
      <c r="A161" s="89">
        <v>8</v>
      </c>
      <c r="B161" s="105" t="s">
        <v>50</v>
      </c>
      <c r="C161" s="95">
        <f>SUM(D161:G161:G162:G163:G164)</f>
        <v>123</v>
      </c>
      <c r="D161" s="98">
        <v>7</v>
      </c>
      <c r="E161" s="8"/>
      <c r="F161" s="27" t="s">
        <v>23</v>
      </c>
      <c r="G161" s="101">
        <v>35</v>
      </c>
      <c r="H161" s="102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</row>
    <row r="162" spans="1:19" ht="23.4" thickBot="1" x14ac:dyDescent="0.45">
      <c r="A162" s="90"/>
      <c r="B162" s="106"/>
      <c r="C162" s="96"/>
      <c r="D162" s="99"/>
      <c r="E162" s="8"/>
      <c r="F162" s="28" t="s">
        <v>20</v>
      </c>
      <c r="G162" s="103">
        <v>60</v>
      </c>
      <c r="H162" s="104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</row>
    <row r="163" spans="1:19" ht="23.4" thickBot="1" x14ac:dyDescent="0.45">
      <c r="A163" s="90"/>
      <c r="B163" s="106"/>
      <c r="C163" s="96"/>
      <c r="D163" s="99"/>
      <c r="E163" s="8"/>
      <c r="F163" s="28" t="s">
        <v>21</v>
      </c>
      <c r="G163" s="103">
        <v>21</v>
      </c>
      <c r="H163" s="104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</row>
    <row r="164" spans="1:19" ht="23.4" thickBot="1" x14ac:dyDescent="0.45">
      <c r="A164" s="91"/>
      <c r="B164" s="107"/>
      <c r="C164" s="97"/>
      <c r="D164" s="100"/>
      <c r="E164" s="8"/>
      <c r="F164" s="29" t="s">
        <v>22</v>
      </c>
      <c r="G164" s="87">
        <v>0</v>
      </c>
      <c r="H164" s="88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</row>
    <row r="165" spans="1:19" ht="23.4" thickBot="1" x14ac:dyDescent="0.45">
      <c r="A165" s="3">
        <v>9</v>
      </c>
      <c r="B165" s="17" t="s">
        <v>51</v>
      </c>
      <c r="C165" s="4">
        <f>SUM(D165:G165)</f>
        <v>1</v>
      </c>
      <c r="D165" s="4">
        <v>1</v>
      </c>
      <c r="E165" s="8"/>
      <c r="F165" s="47" t="s">
        <v>30</v>
      </c>
      <c r="G165" s="85"/>
      <c r="H165" s="86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</row>
    <row r="166" spans="1:19" ht="14.4" customHeight="1" x14ac:dyDescent="0.3">
      <c r="A166" s="125" t="s">
        <v>10</v>
      </c>
      <c r="B166" s="126"/>
      <c r="C166" s="129" t="s">
        <v>11</v>
      </c>
      <c r="D166" s="129" t="s">
        <v>12</v>
      </c>
      <c r="E166" s="132" t="s">
        <v>13</v>
      </c>
      <c r="F166" s="133"/>
      <c r="G166" s="138" t="s">
        <v>8</v>
      </c>
      <c r="H166" s="139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</row>
    <row r="167" spans="1:19" x14ac:dyDescent="0.3">
      <c r="A167" s="127"/>
      <c r="B167" s="128"/>
      <c r="C167" s="130"/>
      <c r="D167" s="130"/>
      <c r="E167" s="134"/>
      <c r="F167" s="135"/>
      <c r="G167" s="140"/>
      <c r="H167" s="141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</row>
    <row r="168" spans="1:19" x14ac:dyDescent="0.3">
      <c r="A168" s="127"/>
      <c r="B168" s="128"/>
      <c r="C168" s="130"/>
      <c r="D168" s="130"/>
      <c r="E168" s="134"/>
      <c r="F168" s="135"/>
      <c r="G168" s="140"/>
      <c r="H168" s="141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</row>
    <row r="169" spans="1:19" ht="29.4" customHeight="1" thickBot="1" x14ac:dyDescent="0.35">
      <c r="A169" s="127"/>
      <c r="B169" s="128"/>
      <c r="C169" s="131"/>
      <c r="D169" s="131"/>
      <c r="E169" s="134"/>
      <c r="F169" s="135"/>
      <c r="G169" s="142"/>
      <c r="H169" s="143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</row>
    <row r="170" spans="1:19" ht="12" customHeight="1" x14ac:dyDescent="0.3">
      <c r="A170" s="127"/>
      <c r="B170" s="128"/>
      <c r="C170" s="144">
        <f>SUM(C151:C165)</f>
        <v>304</v>
      </c>
      <c r="D170" s="144">
        <f>SUM(D151:D165)</f>
        <v>21</v>
      </c>
      <c r="E170" s="136"/>
      <c r="F170" s="137"/>
      <c r="G170" s="146">
        <f>SUM(G151:H165)</f>
        <v>283</v>
      </c>
      <c r="H170" s="147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</row>
    <row r="171" spans="1:19" ht="15" thickBot="1" x14ac:dyDescent="0.35">
      <c r="A171" s="127"/>
      <c r="B171" s="128"/>
      <c r="C171" s="145"/>
      <c r="D171" s="145"/>
      <c r="E171" s="136"/>
      <c r="F171" s="137"/>
      <c r="G171" s="148"/>
      <c r="H171" s="149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</row>
    <row r="172" spans="1:19" ht="21" thickBot="1" x14ac:dyDescent="0.35">
      <c r="A172" s="108" t="s">
        <v>14</v>
      </c>
      <c r="B172" s="109"/>
      <c r="C172" s="93"/>
      <c r="D172" s="93"/>
      <c r="E172" s="109"/>
      <c r="F172" s="109"/>
      <c r="G172" s="114">
        <v>3</v>
      </c>
      <c r="H172" s="115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</row>
    <row r="173" spans="1:19" ht="21" thickBot="1" x14ac:dyDescent="0.35">
      <c r="A173" s="112" t="s">
        <v>15</v>
      </c>
      <c r="B173" s="113"/>
      <c r="C173" s="113"/>
      <c r="D173" s="113"/>
      <c r="E173" s="113"/>
      <c r="F173" s="78"/>
      <c r="G173" s="114">
        <v>11</v>
      </c>
      <c r="H173" s="115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</row>
    <row r="174" spans="1:19" ht="21" thickBot="1" x14ac:dyDescent="0.35">
      <c r="A174" s="116" t="s">
        <v>62</v>
      </c>
      <c r="B174" s="117"/>
      <c r="C174" s="117"/>
      <c r="D174" s="117"/>
      <c r="E174" s="117"/>
      <c r="F174" s="83"/>
      <c r="G174" s="114"/>
      <c r="H174" s="115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</row>
    <row r="175" spans="1:19" ht="15" thickBot="1" x14ac:dyDescent="0.35">
      <c r="A175" s="61"/>
      <c r="B175" s="61"/>
      <c r="C175" s="61"/>
      <c r="D175" s="61"/>
      <c r="E175" s="61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</row>
    <row r="176" spans="1:19" x14ac:dyDescent="0.3">
      <c r="A176" s="125" t="s">
        <v>16</v>
      </c>
      <c r="B176" s="150"/>
      <c r="C176" s="151"/>
      <c r="D176" s="155">
        <f>SUM(C170,G172:H173)</f>
        <v>318</v>
      </c>
      <c r="E176" s="61"/>
      <c r="F176" s="157" t="s">
        <v>17</v>
      </c>
      <c r="G176" s="146">
        <f>SUM(C170,G172:H174)</f>
        <v>318</v>
      </c>
      <c r="H176" s="147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</row>
    <row r="177" spans="1:19" ht="15" thickBot="1" x14ac:dyDescent="0.35">
      <c r="A177" s="152"/>
      <c r="B177" s="153"/>
      <c r="C177" s="154"/>
      <c r="D177" s="156"/>
      <c r="E177" s="61"/>
      <c r="F177" s="108"/>
      <c r="G177" s="158"/>
      <c r="H177" s="159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</row>
    <row r="178" spans="1:19" x14ac:dyDescent="0.3">
      <c r="A178" s="52"/>
      <c r="B178" s="53"/>
      <c r="C178" s="53"/>
      <c r="D178" s="53"/>
      <c r="E178" s="53"/>
      <c r="F178" s="53"/>
      <c r="G178" s="53"/>
      <c r="H178" s="54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</row>
    <row r="179" spans="1:19" ht="15" thickBot="1" x14ac:dyDescent="0.35">
      <c r="A179" s="55"/>
      <c r="B179" s="56"/>
      <c r="C179" s="56"/>
      <c r="D179" s="56"/>
      <c r="E179" s="56"/>
      <c r="F179" s="56"/>
      <c r="G179" s="56"/>
      <c r="H179" s="57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/>
    </row>
    <row r="180" spans="1:19" ht="49.95" customHeight="1" x14ac:dyDescent="0.3">
      <c r="A180" s="69" t="s">
        <v>40</v>
      </c>
      <c r="B180" s="70"/>
      <c r="C180" s="70"/>
      <c r="D180" s="70"/>
      <c r="E180" s="70"/>
      <c r="F180" s="70"/>
      <c r="G180" s="70"/>
      <c r="H180" s="71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</row>
    <row r="181" spans="1:19" ht="49.95" customHeight="1" x14ac:dyDescent="0.3">
      <c r="A181" s="72" t="s">
        <v>0</v>
      </c>
      <c r="B181" s="73"/>
      <c r="C181" s="73"/>
      <c r="D181" s="73"/>
      <c r="E181" s="73"/>
      <c r="F181" s="73"/>
      <c r="G181" s="73"/>
      <c r="H181" s="74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</row>
    <row r="182" spans="1:19" x14ac:dyDescent="0.3">
      <c r="A182" s="75" t="s">
        <v>1</v>
      </c>
      <c r="B182" s="76"/>
      <c r="C182" s="77"/>
      <c r="D182" s="78" t="s">
        <v>41</v>
      </c>
      <c r="E182" s="76"/>
      <c r="F182" s="76"/>
      <c r="G182" s="76"/>
      <c r="H182" s="79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</row>
    <row r="183" spans="1:19" ht="15" thickBot="1" x14ac:dyDescent="0.35">
      <c r="A183" s="80" t="s">
        <v>2</v>
      </c>
      <c r="B183" s="81"/>
      <c r="C183" s="82"/>
      <c r="D183" s="83" t="s">
        <v>42</v>
      </c>
      <c r="E183" s="81"/>
      <c r="F183" s="81"/>
      <c r="G183" s="81"/>
      <c r="H183" s="84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</row>
    <row r="184" spans="1:19" ht="35.4" thickBot="1" x14ac:dyDescent="0.35">
      <c r="A184" s="118" t="s">
        <v>36</v>
      </c>
      <c r="B184" s="119"/>
      <c r="C184" s="119"/>
      <c r="D184" s="119"/>
      <c r="E184" s="119"/>
      <c r="F184" s="119"/>
      <c r="G184" s="119"/>
      <c r="H184" s="120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</row>
    <row r="185" spans="1:19" ht="106.8" customHeight="1" thickBot="1" x14ac:dyDescent="0.35">
      <c r="A185" s="2" t="s">
        <v>3</v>
      </c>
      <c r="B185" s="15" t="s">
        <v>4</v>
      </c>
      <c r="C185" s="13" t="s">
        <v>5</v>
      </c>
      <c r="D185" s="9" t="s">
        <v>6</v>
      </c>
      <c r="E185" s="19"/>
      <c r="F185" s="15" t="s">
        <v>7</v>
      </c>
      <c r="G185" s="121" t="s">
        <v>8</v>
      </c>
      <c r="H185" s="122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</row>
    <row r="186" spans="1:19" ht="23.4" customHeight="1" thickBot="1" x14ac:dyDescent="0.45">
      <c r="A186" s="3">
        <v>1</v>
      </c>
      <c r="B186" s="15" t="s">
        <v>43</v>
      </c>
      <c r="C186" s="4">
        <f>SUM(D186:G186)</f>
        <v>5</v>
      </c>
      <c r="D186" s="4"/>
      <c r="E186" s="8"/>
      <c r="F186" s="11" t="s">
        <v>19</v>
      </c>
      <c r="G186" s="85">
        <v>5</v>
      </c>
      <c r="H186" s="86"/>
      <c r="I186" s="62"/>
      <c r="J186" s="62"/>
      <c r="K186" s="169" t="s">
        <v>52</v>
      </c>
      <c r="L186" s="170"/>
      <c r="M186" s="62"/>
      <c r="N186" s="175" t="s">
        <v>57</v>
      </c>
      <c r="O186" s="176"/>
      <c r="P186" s="177"/>
      <c r="Q186" s="62"/>
      <c r="R186" s="62"/>
      <c r="S186" s="62"/>
    </row>
    <row r="187" spans="1:19" ht="23.4" thickBot="1" x14ac:dyDescent="0.45">
      <c r="A187" s="5">
        <v>2</v>
      </c>
      <c r="B187" s="16" t="s">
        <v>44</v>
      </c>
      <c r="C187" s="4">
        <f>SUM(D187:G187)</f>
        <v>20</v>
      </c>
      <c r="D187" s="6">
        <v>1</v>
      </c>
      <c r="E187" s="8"/>
      <c r="F187" s="25" t="s">
        <v>25</v>
      </c>
      <c r="G187" s="85">
        <v>19</v>
      </c>
      <c r="H187" s="86"/>
      <c r="I187" s="62"/>
      <c r="J187" s="62"/>
      <c r="K187" s="20" t="s">
        <v>53</v>
      </c>
      <c r="L187" s="21" t="s">
        <v>54</v>
      </c>
      <c r="M187" s="62"/>
      <c r="N187" s="178">
        <f>K195/K190*100</f>
        <v>66.118836915297095</v>
      </c>
      <c r="O187" s="179"/>
      <c r="P187" s="180"/>
      <c r="Q187" s="62"/>
      <c r="R187" s="62"/>
      <c r="S187" s="62"/>
    </row>
    <row r="188" spans="1:19" ht="23.4" thickBot="1" x14ac:dyDescent="0.45">
      <c r="A188" s="89">
        <v>3</v>
      </c>
      <c r="B188" s="92" t="s">
        <v>45</v>
      </c>
      <c r="C188" s="95">
        <f>SUM(D188:G188:G189:G190:G191)</f>
        <v>160</v>
      </c>
      <c r="D188" s="98">
        <v>3</v>
      </c>
      <c r="E188" s="8"/>
      <c r="F188" s="27" t="s">
        <v>26</v>
      </c>
      <c r="G188" s="101">
        <v>17</v>
      </c>
      <c r="H188" s="102"/>
      <c r="I188" s="62"/>
      <c r="J188" s="62"/>
      <c r="K188" s="22">
        <v>385</v>
      </c>
      <c r="L188" s="23">
        <v>406</v>
      </c>
      <c r="M188" s="62"/>
      <c r="N188" s="181"/>
      <c r="O188" s="182"/>
      <c r="P188" s="183"/>
      <c r="Q188" s="62"/>
      <c r="R188" s="62"/>
      <c r="S188" s="62"/>
    </row>
    <row r="189" spans="1:19" ht="23.4" thickBot="1" x14ac:dyDescent="0.45">
      <c r="A189" s="90"/>
      <c r="B189" s="93"/>
      <c r="C189" s="96"/>
      <c r="D189" s="99"/>
      <c r="E189" s="8"/>
      <c r="F189" s="28" t="s">
        <v>29</v>
      </c>
      <c r="G189" s="87">
        <v>19</v>
      </c>
      <c r="H189" s="88"/>
      <c r="I189" s="62"/>
      <c r="J189" s="62"/>
      <c r="K189" s="171" t="s">
        <v>55</v>
      </c>
      <c r="L189" s="172"/>
      <c r="M189" s="62"/>
      <c r="N189" s="184"/>
      <c r="O189" s="185"/>
      <c r="P189" s="186"/>
      <c r="Q189" s="62"/>
      <c r="R189" s="62"/>
      <c r="S189" s="62"/>
    </row>
    <row r="190" spans="1:19" ht="27" thickBot="1" x14ac:dyDescent="0.45">
      <c r="A190" s="90"/>
      <c r="B190" s="93"/>
      <c r="C190" s="96"/>
      <c r="D190" s="99"/>
      <c r="E190" s="8"/>
      <c r="F190" s="31" t="s">
        <v>28</v>
      </c>
      <c r="G190" s="103">
        <v>8</v>
      </c>
      <c r="H190" s="104"/>
      <c r="I190" s="62"/>
      <c r="J190" s="62"/>
      <c r="K190" s="187">
        <f>SUM(K188:L188)</f>
        <v>791</v>
      </c>
      <c r="L190" s="188"/>
      <c r="M190" s="62"/>
      <c r="N190" s="62"/>
      <c r="O190" s="62"/>
      <c r="P190" s="62"/>
      <c r="Q190" s="62"/>
      <c r="R190" s="62"/>
      <c r="S190" s="62"/>
    </row>
    <row r="191" spans="1:19" ht="29.4" thickBot="1" x14ac:dyDescent="0.45">
      <c r="A191" s="91"/>
      <c r="B191" s="94"/>
      <c r="C191" s="97"/>
      <c r="D191" s="100"/>
      <c r="E191" s="8"/>
      <c r="F191" s="32" t="s">
        <v>27</v>
      </c>
      <c r="G191" s="103">
        <v>113</v>
      </c>
      <c r="H191" s="104"/>
      <c r="I191" s="62"/>
      <c r="J191" s="62"/>
      <c r="K191" s="169" t="s">
        <v>56</v>
      </c>
      <c r="L191" s="170"/>
      <c r="M191" s="62"/>
      <c r="N191" s="65" t="s">
        <v>53</v>
      </c>
      <c r="O191" s="66" t="s">
        <v>54</v>
      </c>
      <c r="P191" s="36" t="s">
        <v>60</v>
      </c>
      <c r="Q191" s="40" t="s">
        <v>61</v>
      </c>
      <c r="R191" s="38" t="s">
        <v>59</v>
      </c>
      <c r="S191" s="62"/>
    </row>
    <row r="192" spans="1:19" ht="23.4" thickBot="1" x14ac:dyDescent="0.45">
      <c r="A192" s="3">
        <v>4</v>
      </c>
      <c r="B192" s="17" t="s">
        <v>46</v>
      </c>
      <c r="C192" s="4">
        <f>SUM(D192:G192)</f>
        <v>9</v>
      </c>
      <c r="D192" s="4"/>
      <c r="E192" s="8"/>
      <c r="F192" s="30" t="s">
        <v>31</v>
      </c>
      <c r="G192" s="160">
        <v>9</v>
      </c>
      <c r="H192" s="86"/>
      <c r="I192" s="62"/>
      <c r="J192" s="62"/>
      <c r="K192" s="20" t="s">
        <v>53</v>
      </c>
      <c r="L192" s="21" t="s">
        <v>54</v>
      </c>
      <c r="M192" s="62"/>
      <c r="N192" s="34">
        <v>77</v>
      </c>
      <c r="O192" s="51">
        <v>85</v>
      </c>
      <c r="P192" s="33">
        <f>SUM(N192:O192)</f>
        <v>162</v>
      </c>
      <c r="Q192" s="35">
        <f>P192/K190*100</f>
        <v>20.480404551201012</v>
      </c>
      <c r="R192" s="37">
        <v>0.5</v>
      </c>
      <c r="S192" s="62"/>
    </row>
    <row r="193" spans="1:19" ht="23.4" thickBot="1" x14ac:dyDescent="0.45">
      <c r="A193" s="3">
        <v>5</v>
      </c>
      <c r="B193" s="17" t="s">
        <v>47</v>
      </c>
      <c r="C193" s="4">
        <f>SUM(D193:G193)</f>
        <v>56</v>
      </c>
      <c r="D193" s="7">
        <v>5</v>
      </c>
      <c r="E193" s="8"/>
      <c r="F193" s="10" t="s">
        <v>9</v>
      </c>
      <c r="G193" s="160">
        <v>51</v>
      </c>
      <c r="H193" s="86"/>
      <c r="I193" s="62"/>
      <c r="J193" s="62"/>
      <c r="K193" s="22">
        <v>259</v>
      </c>
      <c r="L193" s="23">
        <v>264</v>
      </c>
      <c r="M193" s="62"/>
      <c r="N193" s="34">
        <v>213</v>
      </c>
      <c r="O193" s="51">
        <v>224</v>
      </c>
      <c r="P193" s="33">
        <f>SUM(N193,O193)</f>
        <v>437</v>
      </c>
      <c r="Q193" s="35">
        <f>P193/K190*100</f>
        <v>55.246523388116309</v>
      </c>
      <c r="R193" s="37">
        <v>0.79166666666666663</v>
      </c>
      <c r="S193" s="62"/>
    </row>
    <row r="194" spans="1:19" ht="23.4" thickBot="1" x14ac:dyDescent="0.45">
      <c r="A194" s="3">
        <v>6</v>
      </c>
      <c r="B194" s="17" t="s">
        <v>48</v>
      </c>
      <c r="C194" s="4">
        <f>SUM(D194:G194)</f>
        <v>5</v>
      </c>
      <c r="D194" s="4"/>
      <c r="E194" s="8"/>
      <c r="F194" s="12" t="s">
        <v>24</v>
      </c>
      <c r="G194" s="85">
        <v>5</v>
      </c>
      <c r="H194" s="86"/>
      <c r="I194" s="62"/>
      <c r="J194" s="62"/>
      <c r="K194" s="171" t="s">
        <v>55</v>
      </c>
      <c r="L194" s="172"/>
      <c r="M194" s="62"/>
      <c r="N194" s="62"/>
      <c r="O194" s="62"/>
      <c r="P194" s="62"/>
      <c r="Q194" s="62"/>
      <c r="R194" s="62"/>
      <c r="S194" s="62"/>
    </row>
    <row r="195" spans="1:19" ht="23.4" thickBot="1" x14ac:dyDescent="0.45">
      <c r="A195" s="3">
        <v>7</v>
      </c>
      <c r="B195" s="17" t="s">
        <v>49</v>
      </c>
      <c r="C195" s="4">
        <f>SUM(D195:G195)</f>
        <v>26</v>
      </c>
      <c r="D195" s="4">
        <v>2</v>
      </c>
      <c r="E195" s="8"/>
      <c r="F195" s="25" t="s">
        <v>58</v>
      </c>
      <c r="G195" s="85">
        <v>24</v>
      </c>
      <c r="H195" s="86"/>
      <c r="I195" s="62"/>
      <c r="J195" s="62"/>
      <c r="K195" s="173">
        <f>SUM(K193:L193)</f>
        <v>523</v>
      </c>
      <c r="L195" s="174"/>
      <c r="M195" s="62"/>
      <c r="N195" s="62"/>
      <c r="O195" s="62"/>
      <c r="P195" s="62"/>
      <c r="Q195" s="62"/>
      <c r="R195" s="62"/>
      <c r="S195" s="62"/>
    </row>
    <row r="196" spans="1:19" ht="23.4" thickBot="1" x14ac:dyDescent="0.45">
      <c r="A196" s="89">
        <v>8</v>
      </c>
      <c r="B196" s="105" t="s">
        <v>50</v>
      </c>
      <c r="C196" s="95">
        <f>SUM(D196:G196:G197:G198:G199)</f>
        <v>214</v>
      </c>
      <c r="D196" s="98">
        <v>8</v>
      </c>
      <c r="E196" s="8"/>
      <c r="F196" s="27" t="s">
        <v>23</v>
      </c>
      <c r="G196" s="101">
        <v>59</v>
      </c>
      <c r="H196" s="10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</row>
    <row r="197" spans="1:19" ht="23.4" thickBot="1" x14ac:dyDescent="0.45">
      <c r="A197" s="90"/>
      <c r="B197" s="106"/>
      <c r="C197" s="96"/>
      <c r="D197" s="99"/>
      <c r="E197" s="8"/>
      <c r="F197" s="28" t="s">
        <v>20</v>
      </c>
      <c r="G197" s="103">
        <v>102</v>
      </c>
      <c r="H197" s="104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</row>
    <row r="198" spans="1:19" ht="23.4" thickBot="1" x14ac:dyDescent="0.45">
      <c r="A198" s="90"/>
      <c r="B198" s="106"/>
      <c r="C198" s="96"/>
      <c r="D198" s="99"/>
      <c r="E198" s="8"/>
      <c r="F198" s="28" t="s">
        <v>21</v>
      </c>
      <c r="G198" s="103">
        <v>43</v>
      </c>
      <c r="H198" s="104"/>
      <c r="I198" s="62"/>
      <c r="J198" s="62"/>
      <c r="K198" s="62"/>
      <c r="L198" s="62"/>
      <c r="M198" s="62"/>
      <c r="N198" s="62"/>
      <c r="O198" s="62"/>
      <c r="P198" s="62"/>
      <c r="Q198" s="62"/>
      <c r="R198" s="62"/>
      <c r="S198" s="62"/>
    </row>
    <row r="199" spans="1:19" ht="23.4" thickBot="1" x14ac:dyDescent="0.45">
      <c r="A199" s="91"/>
      <c r="B199" s="107"/>
      <c r="C199" s="97"/>
      <c r="D199" s="100"/>
      <c r="E199" s="8"/>
      <c r="F199" s="29" t="s">
        <v>22</v>
      </c>
      <c r="G199" s="87">
        <v>2</v>
      </c>
      <c r="H199" s="88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</row>
    <row r="200" spans="1:19" ht="23.4" thickBot="1" x14ac:dyDescent="0.45">
      <c r="A200" s="3">
        <v>9</v>
      </c>
      <c r="B200" s="17" t="s">
        <v>51</v>
      </c>
      <c r="C200" s="4">
        <f>SUM(D200:G200)</f>
        <v>0</v>
      </c>
      <c r="D200" s="4"/>
      <c r="E200" s="8"/>
      <c r="F200" s="47" t="s">
        <v>30</v>
      </c>
      <c r="G200" s="85">
        <v>0</v>
      </c>
      <c r="H200" s="86"/>
      <c r="I200" s="62"/>
      <c r="J200" s="62"/>
      <c r="K200" s="62"/>
      <c r="L200" s="62"/>
      <c r="M200" s="62"/>
      <c r="N200" s="62"/>
      <c r="O200" s="62"/>
      <c r="P200" s="62"/>
      <c r="Q200" s="62"/>
      <c r="R200" s="62"/>
      <c r="S200" s="62"/>
    </row>
    <row r="201" spans="1:19" x14ac:dyDescent="0.3">
      <c r="A201" s="125" t="s">
        <v>10</v>
      </c>
      <c r="B201" s="126"/>
      <c r="C201" s="129" t="s">
        <v>11</v>
      </c>
      <c r="D201" s="129" t="s">
        <v>12</v>
      </c>
      <c r="E201" s="132" t="s">
        <v>13</v>
      </c>
      <c r="F201" s="133"/>
      <c r="G201" s="138" t="s">
        <v>8</v>
      </c>
      <c r="H201" s="139"/>
      <c r="I201" s="62"/>
      <c r="J201" s="62"/>
      <c r="K201" s="62"/>
      <c r="L201" s="62"/>
      <c r="M201" s="62"/>
      <c r="N201" s="62"/>
      <c r="O201" s="62"/>
      <c r="P201" s="62"/>
      <c r="Q201" s="62"/>
      <c r="R201" s="62"/>
      <c r="S201" s="62"/>
    </row>
    <row r="202" spans="1:19" x14ac:dyDescent="0.3">
      <c r="A202" s="127"/>
      <c r="B202" s="128"/>
      <c r="C202" s="130"/>
      <c r="D202" s="130"/>
      <c r="E202" s="134"/>
      <c r="F202" s="135"/>
      <c r="G202" s="140"/>
      <c r="H202" s="141"/>
      <c r="I202" s="62"/>
      <c r="J202" s="62"/>
      <c r="K202" s="62"/>
      <c r="L202" s="62"/>
      <c r="M202" s="62"/>
      <c r="N202" s="62"/>
      <c r="O202" s="62"/>
      <c r="P202" s="62"/>
      <c r="Q202" s="62"/>
      <c r="R202" s="62"/>
      <c r="S202" s="62"/>
    </row>
    <row r="203" spans="1:19" x14ac:dyDescent="0.3">
      <c r="A203" s="127"/>
      <c r="B203" s="128"/>
      <c r="C203" s="130"/>
      <c r="D203" s="130"/>
      <c r="E203" s="134"/>
      <c r="F203" s="135"/>
      <c r="G203" s="140"/>
      <c r="H203" s="141"/>
      <c r="I203" s="62"/>
      <c r="J203" s="62"/>
      <c r="K203" s="62"/>
      <c r="L203" s="62"/>
      <c r="M203" s="62"/>
      <c r="N203" s="62"/>
      <c r="O203" s="62"/>
      <c r="P203" s="62"/>
      <c r="Q203" s="62"/>
      <c r="R203" s="62"/>
      <c r="S203" s="62"/>
    </row>
    <row r="204" spans="1:19" ht="26.4" customHeight="1" thickBot="1" x14ac:dyDescent="0.35">
      <c r="A204" s="127"/>
      <c r="B204" s="128"/>
      <c r="C204" s="131"/>
      <c r="D204" s="131"/>
      <c r="E204" s="134"/>
      <c r="F204" s="135"/>
      <c r="G204" s="140"/>
      <c r="H204" s="141"/>
      <c r="I204" s="62"/>
      <c r="J204" s="62"/>
      <c r="K204" s="62"/>
      <c r="L204" s="62"/>
      <c r="M204" s="62"/>
      <c r="N204" s="62"/>
      <c r="O204" s="62"/>
      <c r="P204" s="62"/>
      <c r="Q204" s="62"/>
      <c r="R204" s="62"/>
      <c r="S204" s="62"/>
    </row>
    <row r="205" spans="1:19" x14ac:dyDescent="0.3">
      <c r="A205" s="127"/>
      <c r="B205" s="128"/>
      <c r="C205" s="144">
        <f>SUM(C186:C200)</f>
        <v>495</v>
      </c>
      <c r="D205" s="144">
        <f>SUM(D186:D200)</f>
        <v>19</v>
      </c>
      <c r="E205" s="136"/>
      <c r="F205" s="137"/>
      <c r="G205" s="146">
        <f>SUM(G186:H200)</f>
        <v>476</v>
      </c>
      <c r="H205" s="147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</row>
    <row r="206" spans="1:19" ht="15" thickBot="1" x14ac:dyDescent="0.35">
      <c r="A206" s="127"/>
      <c r="B206" s="128"/>
      <c r="C206" s="145"/>
      <c r="D206" s="145"/>
      <c r="E206" s="136"/>
      <c r="F206" s="137"/>
      <c r="G206" s="148"/>
      <c r="H206" s="149"/>
      <c r="I206" s="62"/>
      <c r="J206" s="62"/>
      <c r="K206" s="62"/>
      <c r="L206" s="62"/>
      <c r="M206" s="62"/>
      <c r="N206" s="62"/>
      <c r="O206" s="62"/>
      <c r="P206" s="62"/>
      <c r="Q206" s="62"/>
      <c r="R206" s="62"/>
      <c r="S206" s="62"/>
    </row>
    <row r="207" spans="1:19" ht="21" thickBot="1" x14ac:dyDescent="0.35">
      <c r="A207" s="108" t="s">
        <v>14</v>
      </c>
      <c r="B207" s="109"/>
      <c r="C207" s="93"/>
      <c r="D207" s="93"/>
      <c r="E207" s="109"/>
      <c r="F207" s="109"/>
      <c r="G207" s="114">
        <v>12</v>
      </c>
      <c r="H207" s="115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</row>
    <row r="208" spans="1:19" ht="21" thickBot="1" x14ac:dyDescent="0.35">
      <c r="A208" s="112" t="s">
        <v>15</v>
      </c>
      <c r="B208" s="113"/>
      <c r="C208" s="113"/>
      <c r="D208" s="113"/>
      <c r="E208" s="113"/>
      <c r="F208" s="78"/>
      <c r="G208" s="114">
        <v>16</v>
      </c>
      <c r="H208" s="115"/>
      <c r="I208" s="62"/>
      <c r="J208" s="62"/>
      <c r="K208" s="62"/>
      <c r="L208" s="62"/>
      <c r="M208" s="62"/>
      <c r="N208" s="62"/>
      <c r="O208" s="62"/>
      <c r="P208" s="62"/>
      <c r="Q208" s="62"/>
      <c r="R208" s="62"/>
      <c r="S208" s="62"/>
    </row>
    <row r="209" spans="1:19" ht="21" thickBot="1" x14ac:dyDescent="0.35">
      <c r="A209" s="116" t="s">
        <v>62</v>
      </c>
      <c r="B209" s="117"/>
      <c r="C209" s="117"/>
      <c r="D209" s="117"/>
      <c r="E209" s="117"/>
      <c r="F209" s="83"/>
      <c r="G209" s="123"/>
      <c r="H209" s="124"/>
      <c r="I209" s="62"/>
      <c r="J209" s="62"/>
      <c r="K209" s="62"/>
      <c r="L209" s="62"/>
      <c r="M209" s="62"/>
      <c r="N209" s="62"/>
      <c r="O209" s="62"/>
      <c r="P209" s="62"/>
      <c r="Q209" s="62"/>
      <c r="R209" s="62"/>
      <c r="S209" s="62"/>
    </row>
    <row r="210" spans="1:19" ht="15" thickBot="1" x14ac:dyDescent="0.35">
      <c r="A210" s="63"/>
      <c r="B210" s="63"/>
      <c r="C210" s="63"/>
      <c r="D210" s="63"/>
      <c r="E210" s="63"/>
      <c r="F210" s="63"/>
      <c r="G210" s="63"/>
      <c r="H210" s="63"/>
      <c r="I210" s="62"/>
      <c r="J210" s="62"/>
      <c r="K210" s="62"/>
      <c r="L210" s="62"/>
      <c r="M210" s="62"/>
      <c r="N210" s="62"/>
      <c r="O210" s="62"/>
      <c r="P210" s="62"/>
      <c r="Q210" s="62"/>
      <c r="R210" s="62"/>
      <c r="S210" s="62"/>
    </row>
    <row r="211" spans="1:19" x14ac:dyDescent="0.3">
      <c r="A211" s="125" t="s">
        <v>16</v>
      </c>
      <c r="B211" s="150"/>
      <c r="C211" s="151"/>
      <c r="D211" s="155">
        <f>SUM(C205,G207:H208)</f>
        <v>523</v>
      </c>
      <c r="E211" s="63"/>
      <c r="F211" s="157" t="s">
        <v>17</v>
      </c>
      <c r="G211" s="146">
        <f>SUM(C205,G207:H209)</f>
        <v>523</v>
      </c>
      <c r="H211" s="147"/>
      <c r="I211" s="62"/>
      <c r="J211" s="62"/>
      <c r="K211" s="62"/>
      <c r="L211" s="62"/>
      <c r="M211" s="62"/>
      <c r="N211" s="62"/>
      <c r="O211" s="62"/>
      <c r="P211" s="62"/>
      <c r="Q211" s="62"/>
      <c r="R211" s="62"/>
      <c r="S211" s="62"/>
    </row>
    <row r="212" spans="1:19" ht="15" thickBot="1" x14ac:dyDescent="0.35">
      <c r="A212" s="116"/>
      <c r="B212" s="153"/>
      <c r="C212" s="154"/>
      <c r="D212" s="156"/>
      <c r="E212" s="63"/>
      <c r="F212" s="108"/>
      <c r="G212" s="158"/>
      <c r="H212" s="159"/>
      <c r="I212" s="62"/>
      <c r="J212" s="62"/>
      <c r="K212" s="62"/>
      <c r="L212" s="62"/>
      <c r="M212" s="62"/>
      <c r="N212" s="62"/>
      <c r="O212" s="62"/>
      <c r="P212" s="62"/>
      <c r="Q212" s="62"/>
      <c r="R212" s="62"/>
      <c r="S212" s="62"/>
    </row>
    <row r="213" spans="1:19" x14ac:dyDescent="0.3">
      <c r="A213" s="14"/>
      <c r="B213" s="52"/>
      <c r="C213" s="53"/>
      <c r="D213" s="53"/>
      <c r="E213" s="53"/>
      <c r="F213" s="53"/>
      <c r="G213" s="53"/>
      <c r="H213" s="5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</row>
    <row r="214" spans="1:19" ht="15" thickBot="1" x14ac:dyDescent="0.35">
      <c r="A214" s="14"/>
      <c r="B214" s="55"/>
      <c r="C214" s="56"/>
      <c r="D214" s="56"/>
      <c r="E214" s="56"/>
      <c r="F214" s="56"/>
      <c r="G214" s="56"/>
      <c r="H214" s="57"/>
    </row>
  </sheetData>
  <mergeCells count="342">
    <mergeCell ref="N8:P8"/>
    <mergeCell ref="N9:P11"/>
    <mergeCell ref="N44:P44"/>
    <mergeCell ref="N45:P47"/>
    <mergeCell ref="K159:L159"/>
    <mergeCell ref="K160:L160"/>
    <mergeCell ref="K186:L186"/>
    <mergeCell ref="K189:L189"/>
    <mergeCell ref="K190:L190"/>
    <mergeCell ref="K52:L52"/>
    <mergeCell ref="K53:L53"/>
    <mergeCell ref="K88:L88"/>
    <mergeCell ref="K89:L89"/>
    <mergeCell ref="K116:L116"/>
    <mergeCell ref="K16:L16"/>
    <mergeCell ref="K17:L17"/>
    <mergeCell ref="K47:L47"/>
    <mergeCell ref="K44:L44"/>
    <mergeCell ref="K48:L48"/>
    <mergeCell ref="K49:L49"/>
    <mergeCell ref="K11:L11"/>
    <mergeCell ref="K8:L8"/>
    <mergeCell ref="K12:L12"/>
    <mergeCell ref="K13:L13"/>
    <mergeCell ref="K191:L191"/>
    <mergeCell ref="K194:L194"/>
    <mergeCell ref="K195:L195"/>
    <mergeCell ref="N80:P80"/>
    <mergeCell ref="N81:P83"/>
    <mergeCell ref="N116:P116"/>
    <mergeCell ref="N117:P119"/>
    <mergeCell ref="N151:P151"/>
    <mergeCell ref="N152:P154"/>
    <mergeCell ref="N186:P186"/>
    <mergeCell ref="N187:P189"/>
    <mergeCell ref="K119:L119"/>
    <mergeCell ref="K120:L120"/>
    <mergeCell ref="K121:L121"/>
    <mergeCell ref="K124:L124"/>
    <mergeCell ref="K125:L125"/>
    <mergeCell ref="K151:L151"/>
    <mergeCell ref="K154:L154"/>
    <mergeCell ref="K155:L155"/>
    <mergeCell ref="K156:L156"/>
    <mergeCell ref="K80:L80"/>
    <mergeCell ref="K83:L83"/>
    <mergeCell ref="K84:L84"/>
    <mergeCell ref="K85:L85"/>
    <mergeCell ref="A211:C212"/>
    <mergeCell ref="D211:D212"/>
    <mergeCell ref="F211:F212"/>
    <mergeCell ref="G211:H212"/>
    <mergeCell ref="A207:F207"/>
    <mergeCell ref="G207:H207"/>
    <mergeCell ref="A208:F208"/>
    <mergeCell ref="G208:H208"/>
    <mergeCell ref="A209:F209"/>
    <mergeCell ref="G209:H209"/>
    <mergeCell ref="G200:H200"/>
    <mergeCell ref="A201:B206"/>
    <mergeCell ref="C201:C204"/>
    <mergeCell ref="D201:D204"/>
    <mergeCell ref="E201:F206"/>
    <mergeCell ref="G201:H204"/>
    <mergeCell ref="C205:C206"/>
    <mergeCell ref="D205:D206"/>
    <mergeCell ref="G205:H206"/>
    <mergeCell ref="G192:H192"/>
    <mergeCell ref="G193:H193"/>
    <mergeCell ref="G194:H194"/>
    <mergeCell ref="G195:H195"/>
    <mergeCell ref="G196:H196"/>
    <mergeCell ref="G197:H197"/>
    <mergeCell ref="G198:H198"/>
    <mergeCell ref="A196:A199"/>
    <mergeCell ref="B196:B199"/>
    <mergeCell ref="C196:C199"/>
    <mergeCell ref="D196:D199"/>
    <mergeCell ref="G199:H199"/>
    <mergeCell ref="A184:H184"/>
    <mergeCell ref="G185:H185"/>
    <mergeCell ref="G186:H186"/>
    <mergeCell ref="G187:H187"/>
    <mergeCell ref="G188:H188"/>
    <mergeCell ref="G189:H189"/>
    <mergeCell ref="G190:H190"/>
    <mergeCell ref="A188:A191"/>
    <mergeCell ref="B188:B191"/>
    <mergeCell ref="C188:C191"/>
    <mergeCell ref="D188:D191"/>
    <mergeCell ref="G191:H191"/>
    <mergeCell ref="A181:H181"/>
    <mergeCell ref="A182:C182"/>
    <mergeCell ref="D182:H182"/>
    <mergeCell ref="A183:C183"/>
    <mergeCell ref="D183:H183"/>
    <mergeCell ref="A176:C177"/>
    <mergeCell ref="D176:D177"/>
    <mergeCell ref="F176:F177"/>
    <mergeCell ref="G176:H177"/>
    <mergeCell ref="A180:H180"/>
    <mergeCell ref="A172:F172"/>
    <mergeCell ref="G172:H172"/>
    <mergeCell ref="A173:F173"/>
    <mergeCell ref="G173:H173"/>
    <mergeCell ref="A174:F174"/>
    <mergeCell ref="G174:H174"/>
    <mergeCell ref="G164:H164"/>
    <mergeCell ref="G165:H165"/>
    <mergeCell ref="A166:B171"/>
    <mergeCell ref="C166:C169"/>
    <mergeCell ref="D166:D169"/>
    <mergeCell ref="E166:F171"/>
    <mergeCell ref="G166:H169"/>
    <mergeCell ref="C170:C171"/>
    <mergeCell ref="D170:D171"/>
    <mergeCell ref="G170:H171"/>
    <mergeCell ref="G157:H157"/>
    <mergeCell ref="G158:H158"/>
    <mergeCell ref="G159:H159"/>
    <mergeCell ref="G160:H160"/>
    <mergeCell ref="G161:H161"/>
    <mergeCell ref="G162:H162"/>
    <mergeCell ref="G163:H163"/>
    <mergeCell ref="A161:A164"/>
    <mergeCell ref="B161:B164"/>
    <mergeCell ref="C161:C164"/>
    <mergeCell ref="D161:D164"/>
    <mergeCell ref="A149:H149"/>
    <mergeCell ref="G150:H150"/>
    <mergeCell ref="G151:H151"/>
    <mergeCell ref="G152:H152"/>
    <mergeCell ref="G153:H153"/>
    <mergeCell ref="G154:H154"/>
    <mergeCell ref="G155:H155"/>
    <mergeCell ref="A153:A156"/>
    <mergeCell ref="B153:B156"/>
    <mergeCell ref="C153:C156"/>
    <mergeCell ref="D153:D156"/>
    <mergeCell ref="G156:H156"/>
    <mergeCell ref="A146:H146"/>
    <mergeCell ref="A147:C147"/>
    <mergeCell ref="D147:H147"/>
    <mergeCell ref="A148:C148"/>
    <mergeCell ref="D148:H148"/>
    <mergeCell ref="A141:C142"/>
    <mergeCell ref="D141:D142"/>
    <mergeCell ref="F141:F142"/>
    <mergeCell ref="G141:H142"/>
    <mergeCell ref="A145:H145"/>
    <mergeCell ref="A137:F137"/>
    <mergeCell ref="G137:H137"/>
    <mergeCell ref="A138:F138"/>
    <mergeCell ref="G138:H138"/>
    <mergeCell ref="A139:F139"/>
    <mergeCell ref="G139:H139"/>
    <mergeCell ref="G129:H129"/>
    <mergeCell ref="G130:H130"/>
    <mergeCell ref="A131:B136"/>
    <mergeCell ref="C131:C134"/>
    <mergeCell ref="D131:D134"/>
    <mergeCell ref="E131:F136"/>
    <mergeCell ref="G131:H134"/>
    <mergeCell ref="C135:C136"/>
    <mergeCell ref="D135:D136"/>
    <mergeCell ref="G135:H136"/>
    <mergeCell ref="G122:H122"/>
    <mergeCell ref="G123:H123"/>
    <mergeCell ref="G124:H124"/>
    <mergeCell ref="G125:H125"/>
    <mergeCell ref="G126:H126"/>
    <mergeCell ref="G127:H127"/>
    <mergeCell ref="G128:H128"/>
    <mergeCell ref="A126:A129"/>
    <mergeCell ref="B126:B129"/>
    <mergeCell ref="C126:C129"/>
    <mergeCell ref="D126:D129"/>
    <mergeCell ref="A114:H114"/>
    <mergeCell ref="G115:H115"/>
    <mergeCell ref="G116:H116"/>
    <mergeCell ref="G117:H117"/>
    <mergeCell ref="G118:H118"/>
    <mergeCell ref="G119:H119"/>
    <mergeCell ref="G120:H120"/>
    <mergeCell ref="A118:A121"/>
    <mergeCell ref="B118:B121"/>
    <mergeCell ref="C118:C121"/>
    <mergeCell ref="D118:D121"/>
    <mergeCell ref="G121:H121"/>
    <mergeCell ref="A111:H111"/>
    <mergeCell ref="A112:C112"/>
    <mergeCell ref="D112:H112"/>
    <mergeCell ref="A113:C113"/>
    <mergeCell ref="D113:H113"/>
    <mergeCell ref="A106:C107"/>
    <mergeCell ref="D106:D107"/>
    <mergeCell ref="F106:F107"/>
    <mergeCell ref="G106:H107"/>
    <mergeCell ref="A110:H110"/>
    <mergeCell ref="A102:F102"/>
    <mergeCell ref="G102:H102"/>
    <mergeCell ref="A103:F103"/>
    <mergeCell ref="G103:H103"/>
    <mergeCell ref="A104:F104"/>
    <mergeCell ref="G104:H104"/>
    <mergeCell ref="G94:H94"/>
    <mergeCell ref="A96:B101"/>
    <mergeCell ref="C96:C99"/>
    <mergeCell ref="D96:D99"/>
    <mergeCell ref="E96:F101"/>
    <mergeCell ref="G96:H99"/>
    <mergeCell ref="C100:C101"/>
    <mergeCell ref="D100:D101"/>
    <mergeCell ref="G100:H101"/>
    <mergeCell ref="G86:H86"/>
    <mergeCell ref="G87:H87"/>
    <mergeCell ref="G88:H88"/>
    <mergeCell ref="G89:H89"/>
    <mergeCell ref="A90:A93"/>
    <mergeCell ref="B90:B93"/>
    <mergeCell ref="C90:C93"/>
    <mergeCell ref="D90:D93"/>
    <mergeCell ref="G90:H90"/>
    <mergeCell ref="G91:H91"/>
    <mergeCell ref="G92:H92"/>
    <mergeCell ref="G93:H93"/>
    <mergeCell ref="A78:H78"/>
    <mergeCell ref="G79:H79"/>
    <mergeCell ref="G80:H80"/>
    <mergeCell ref="G81:H81"/>
    <mergeCell ref="A82:A85"/>
    <mergeCell ref="B82:B85"/>
    <mergeCell ref="C82:C85"/>
    <mergeCell ref="D82:D85"/>
    <mergeCell ref="G82:H82"/>
    <mergeCell ref="G83:H83"/>
    <mergeCell ref="G84:H84"/>
    <mergeCell ref="G85:H85"/>
    <mergeCell ref="A75:H75"/>
    <mergeCell ref="A76:C76"/>
    <mergeCell ref="D76:H76"/>
    <mergeCell ref="A77:C77"/>
    <mergeCell ref="D77:H77"/>
    <mergeCell ref="A70:C71"/>
    <mergeCell ref="D70:D71"/>
    <mergeCell ref="F70:F71"/>
    <mergeCell ref="G70:H71"/>
    <mergeCell ref="A74:H74"/>
    <mergeCell ref="A66:F66"/>
    <mergeCell ref="G66:H66"/>
    <mergeCell ref="A67:F67"/>
    <mergeCell ref="G67:H67"/>
    <mergeCell ref="A68:F68"/>
    <mergeCell ref="G68:H68"/>
    <mergeCell ref="G58:H58"/>
    <mergeCell ref="A60:B65"/>
    <mergeCell ref="C60:C63"/>
    <mergeCell ref="D60:D63"/>
    <mergeCell ref="E60:F65"/>
    <mergeCell ref="G60:H63"/>
    <mergeCell ref="C64:C65"/>
    <mergeCell ref="D64:D65"/>
    <mergeCell ref="G64:H65"/>
    <mergeCell ref="G50:H50"/>
    <mergeCell ref="G51:H51"/>
    <mergeCell ref="G52:H52"/>
    <mergeCell ref="G53:H53"/>
    <mergeCell ref="A54:A57"/>
    <mergeCell ref="B54:B57"/>
    <mergeCell ref="C54:C57"/>
    <mergeCell ref="D54:D57"/>
    <mergeCell ref="G54:H54"/>
    <mergeCell ref="G55:H55"/>
    <mergeCell ref="G56:H56"/>
    <mergeCell ref="G57:H57"/>
    <mergeCell ref="A42:H42"/>
    <mergeCell ref="G43:H43"/>
    <mergeCell ref="G44:H44"/>
    <mergeCell ref="G45:H45"/>
    <mergeCell ref="A46:A49"/>
    <mergeCell ref="B46:B49"/>
    <mergeCell ref="C46:C49"/>
    <mergeCell ref="D46:D49"/>
    <mergeCell ref="G46:H46"/>
    <mergeCell ref="G47:H47"/>
    <mergeCell ref="G48:H48"/>
    <mergeCell ref="G49:H49"/>
    <mergeCell ref="A41:C41"/>
    <mergeCell ref="D41:H41"/>
    <mergeCell ref="A6:H6"/>
    <mergeCell ref="G7:H7"/>
    <mergeCell ref="G8:H8"/>
    <mergeCell ref="G9:H9"/>
    <mergeCell ref="G32:H32"/>
    <mergeCell ref="A24:B29"/>
    <mergeCell ref="C24:C27"/>
    <mergeCell ref="D24:D27"/>
    <mergeCell ref="E24:F29"/>
    <mergeCell ref="G24:H27"/>
    <mergeCell ref="C28:C29"/>
    <mergeCell ref="D28:D29"/>
    <mergeCell ref="G28:H29"/>
    <mergeCell ref="A34:C35"/>
    <mergeCell ref="D34:D35"/>
    <mergeCell ref="F34:F35"/>
    <mergeCell ref="G34:H35"/>
    <mergeCell ref="G14:H14"/>
    <mergeCell ref="A38:H38"/>
    <mergeCell ref="G15:H15"/>
    <mergeCell ref="G16:H16"/>
    <mergeCell ref="G17:H17"/>
    <mergeCell ref="A39:H39"/>
    <mergeCell ref="A40:C40"/>
    <mergeCell ref="D40:H40"/>
    <mergeCell ref="G18:H18"/>
    <mergeCell ref="G19:H19"/>
    <mergeCell ref="G20:H20"/>
    <mergeCell ref="A30:F30"/>
    <mergeCell ref="G30:H30"/>
    <mergeCell ref="A31:F31"/>
    <mergeCell ref="G31:H31"/>
    <mergeCell ref="A32:F32"/>
    <mergeCell ref="A2:H2"/>
    <mergeCell ref="A3:H3"/>
    <mergeCell ref="A4:C4"/>
    <mergeCell ref="D4:H4"/>
    <mergeCell ref="A5:C5"/>
    <mergeCell ref="D5:H5"/>
    <mergeCell ref="G22:H22"/>
    <mergeCell ref="G21:H21"/>
    <mergeCell ref="A10:A13"/>
    <mergeCell ref="B10:B13"/>
    <mergeCell ref="C10:C13"/>
    <mergeCell ref="D10:D13"/>
    <mergeCell ref="G10:H10"/>
    <mergeCell ref="G11:H11"/>
    <mergeCell ref="G12:H12"/>
    <mergeCell ref="G13:H13"/>
    <mergeCell ref="A18:A21"/>
    <mergeCell ref="B18:B21"/>
    <mergeCell ref="C18:C21"/>
    <mergeCell ref="D18:D21"/>
  </mergeCells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topLeftCell="B4" zoomScale="90" zoomScaleNormal="90" workbookViewId="0">
      <selection activeCell="I6" sqref="I6"/>
    </sheetView>
  </sheetViews>
  <sheetFormatPr defaultRowHeight="14.4" x14ac:dyDescent="0.3"/>
  <cols>
    <col min="1" max="1" width="6.6640625" customWidth="1"/>
    <col min="2" max="2" width="31" customWidth="1"/>
    <col min="3" max="3" width="11.6640625" customWidth="1"/>
    <col min="4" max="4" width="12.21875" customWidth="1"/>
    <col min="5" max="5" width="7.109375" customWidth="1"/>
    <col min="6" max="6" width="41.6640625" customWidth="1"/>
    <col min="8" max="8" width="5" customWidth="1"/>
    <col min="11" max="12" width="12.77734375" customWidth="1"/>
    <col min="17" max="17" width="9.44140625" customWidth="1"/>
  </cols>
  <sheetData>
    <row r="1" spans="1:18" ht="47.4" customHeight="1" x14ac:dyDescent="0.3">
      <c r="A1" s="69" t="s">
        <v>40</v>
      </c>
      <c r="B1" s="70"/>
      <c r="C1" s="70"/>
      <c r="D1" s="70"/>
      <c r="E1" s="70"/>
      <c r="F1" s="70"/>
      <c r="G1" s="70"/>
      <c r="H1" s="71"/>
    </row>
    <row r="2" spans="1:18" ht="49.95" customHeight="1" x14ac:dyDescent="0.3">
      <c r="A2" s="72" t="s">
        <v>0</v>
      </c>
      <c r="B2" s="73"/>
      <c r="C2" s="73"/>
      <c r="D2" s="73"/>
      <c r="E2" s="73"/>
      <c r="F2" s="73"/>
      <c r="G2" s="73"/>
      <c r="H2" s="74"/>
    </row>
    <row r="3" spans="1:18" x14ac:dyDescent="0.3">
      <c r="A3" s="75" t="s">
        <v>1</v>
      </c>
      <c r="B3" s="76"/>
      <c r="C3" s="77"/>
      <c r="D3" s="78" t="s">
        <v>38</v>
      </c>
      <c r="E3" s="76"/>
      <c r="F3" s="76"/>
      <c r="G3" s="76"/>
      <c r="H3" s="79"/>
    </row>
    <row r="4" spans="1:18" ht="15" thickBot="1" x14ac:dyDescent="0.35">
      <c r="A4" s="80" t="s">
        <v>2</v>
      </c>
      <c r="B4" s="81"/>
      <c r="C4" s="82"/>
      <c r="D4" s="83" t="s">
        <v>39</v>
      </c>
      <c r="E4" s="81"/>
      <c r="F4" s="81"/>
      <c r="G4" s="81"/>
      <c r="H4" s="84"/>
    </row>
    <row r="5" spans="1:18" ht="35.4" thickBot="1" x14ac:dyDescent="0.35">
      <c r="A5" s="118" t="s">
        <v>37</v>
      </c>
      <c r="B5" s="119"/>
      <c r="C5" s="119"/>
      <c r="D5" s="119"/>
      <c r="E5" s="119"/>
      <c r="F5" s="119"/>
      <c r="G5" s="119"/>
      <c r="H5" s="120"/>
    </row>
    <row r="6" spans="1:18" ht="93.6" thickBot="1" x14ac:dyDescent="0.35">
      <c r="A6" s="2" t="s">
        <v>3</v>
      </c>
      <c r="B6" s="4" t="s">
        <v>4</v>
      </c>
      <c r="C6" s="67" t="s">
        <v>5</v>
      </c>
      <c r="D6" s="68" t="s">
        <v>6</v>
      </c>
      <c r="E6" s="19"/>
      <c r="F6" s="18" t="s">
        <v>7</v>
      </c>
      <c r="G6" s="189" t="s">
        <v>8</v>
      </c>
      <c r="H6" s="190"/>
    </row>
    <row r="7" spans="1:18" ht="23.4" customHeight="1" thickBot="1" x14ac:dyDescent="0.45">
      <c r="A7" s="3">
        <v>1</v>
      </c>
      <c r="B7" s="15" t="s">
        <v>43</v>
      </c>
      <c r="C7" s="4">
        <f>SUM(D7:G7)</f>
        <v>29</v>
      </c>
      <c r="D7" s="4">
        <f>SUM(SEZIONI!D8,SEZIONI!D44,SEZIONI!D80,SEZIONI!D116,SEZIONI!D151,SEZIONI!D186)</f>
        <v>2</v>
      </c>
      <c r="E7" s="8"/>
      <c r="F7" s="11" t="s">
        <v>19</v>
      </c>
      <c r="G7" s="85">
        <f>SUM(SEZIONI!G8,SEZIONI!G44,SEZIONI!G80,SEZIONI!G116,SEZIONI!G151,SEZIONI!G186)</f>
        <v>27</v>
      </c>
      <c r="H7" s="86"/>
      <c r="K7" s="169" t="s">
        <v>52</v>
      </c>
      <c r="L7" s="170"/>
      <c r="N7" s="175" t="s">
        <v>57</v>
      </c>
      <c r="O7" s="176"/>
      <c r="P7" s="177"/>
    </row>
    <row r="8" spans="1:18" ht="23.4" thickBot="1" x14ac:dyDescent="0.45">
      <c r="A8" s="5">
        <v>2</v>
      </c>
      <c r="B8" s="16" t="s">
        <v>44</v>
      </c>
      <c r="C8" s="4">
        <f>SUM(D8:G8)</f>
        <v>85</v>
      </c>
      <c r="D8" s="4">
        <f>SUM(SEZIONI!D9,SEZIONI!D45,SEZIONI!D81,SEZIONI!D117,SEZIONI!D152,SEZIONI!D187)</f>
        <v>4</v>
      </c>
      <c r="E8" s="8"/>
      <c r="F8" s="25" t="s">
        <v>25</v>
      </c>
      <c r="G8" s="85">
        <f>SUM(SEZIONI!G9,SEZIONI!G45,SEZIONI!G81,SEZIONI!G117,SEZIONI!G152,SEZIONI!G187)</f>
        <v>81</v>
      </c>
      <c r="H8" s="86"/>
      <c r="K8" s="20" t="s">
        <v>53</v>
      </c>
      <c r="L8" s="21" t="s">
        <v>54</v>
      </c>
      <c r="N8" s="178">
        <f>K16/K11*100</f>
        <v>67.158931082981724</v>
      </c>
      <c r="O8" s="179"/>
      <c r="P8" s="180"/>
    </row>
    <row r="9" spans="1:18" ht="23.4" thickBot="1" x14ac:dyDescent="0.45">
      <c r="A9" s="89">
        <v>3</v>
      </c>
      <c r="B9" s="92" t="s">
        <v>45</v>
      </c>
      <c r="C9" s="95">
        <f>SUM(D9:G9:G10:G11:G12)</f>
        <v>869</v>
      </c>
      <c r="D9" s="212">
        <f>SUM(SEZIONI!D10,SEZIONI!D46,SEZIONI!D82,SEZIONI!D118,SEZIONI!D153,SEZIONI!D188)</f>
        <v>30</v>
      </c>
      <c r="E9" s="24"/>
      <c r="F9" s="27" t="s">
        <v>26</v>
      </c>
      <c r="G9" s="85">
        <f>SUM(SEZIONI!G10,SEZIONI!G46,SEZIONI!G82,SEZIONI!G118,SEZIONI!G153,SEZIONI!G188)</f>
        <v>95</v>
      </c>
      <c r="H9" s="86"/>
      <c r="K9" s="22">
        <f>SUM(SEZIONI!K10,SEZIONI!K46,SEZIONI!K82,SEZIONI!K118,SEZIONI!K153,SEZIONI!K188)</f>
        <v>1986</v>
      </c>
      <c r="L9" s="23">
        <f>SUM(SEZIONI!L10,SEZIONI!L46,SEZIONI!L82,SEZIONI!L118,SEZIONI!L153,SEZIONI!L188)</f>
        <v>2280</v>
      </c>
      <c r="N9" s="181"/>
      <c r="O9" s="182"/>
      <c r="P9" s="183"/>
    </row>
    <row r="10" spans="1:18" ht="23.4" thickBot="1" x14ac:dyDescent="0.45">
      <c r="A10" s="90"/>
      <c r="B10" s="93"/>
      <c r="C10" s="96"/>
      <c r="D10" s="213"/>
      <c r="E10" s="24"/>
      <c r="F10" s="28" t="s">
        <v>29</v>
      </c>
      <c r="G10" s="85">
        <f>SUM(SEZIONI!G11,SEZIONI!G47,SEZIONI!G83,SEZIONI!G119,SEZIONI!G154,SEZIONI!G189)</f>
        <v>98</v>
      </c>
      <c r="H10" s="86"/>
      <c r="K10" s="171" t="s">
        <v>55</v>
      </c>
      <c r="L10" s="172"/>
      <c r="N10" s="184"/>
      <c r="O10" s="185"/>
      <c r="P10" s="186"/>
    </row>
    <row r="11" spans="1:18" ht="23.4" customHeight="1" thickBot="1" x14ac:dyDescent="0.45">
      <c r="A11" s="90"/>
      <c r="B11" s="93"/>
      <c r="C11" s="96"/>
      <c r="D11" s="213"/>
      <c r="E11" s="24"/>
      <c r="F11" s="31" t="s">
        <v>28</v>
      </c>
      <c r="G11" s="85">
        <f>SUM(SEZIONI!G12,SEZIONI!G48,SEZIONI!G84,SEZIONI!G120,SEZIONI!G155,SEZIONI!G190)</f>
        <v>19</v>
      </c>
      <c r="H11" s="86"/>
      <c r="K11" s="187">
        <f>SUM(K9:L9)</f>
        <v>4266</v>
      </c>
      <c r="L11" s="188"/>
    </row>
    <row r="12" spans="1:18" ht="23.4" customHeight="1" thickBot="1" x14ac:dyDescent="0.45">
      <c r="A12" s="91"/>
      <c r="B12" s="94"/>
      <c r="C12" s="97"/>
      <c r="D12" s="214"/>
      <c r="E12" s="24"/>
      <c r="F12" s="32" t="s">
        <v>27</v>
      </c>
      <c r="G12" s="85">
        <f>SUM(SEZIONI!G13,SEZIONI!G49,SEZIONI!G85,SEZIONI!G121,SEZIONI!G156,SEZIONI!G191)</f>
        <v>627</v>
      </c>
      <c r="H12" s="86"/>
      <c r="K12" s="169" t="s">
        <v>56</v>
      </c>
      <c r="L12" s="170"/>
      <c r="N12" s="20" t="s">
        <v>53</v>
      </c>
      <c r="O12" s="21" t="s">
        <v>54</v>
      </c>
      <c r="P12" s="36" t="s">
        <v>60</v>
      </c>
      <c r="Q12" s="40" t="s">
        <v>61</v>
      </c>
      <c r="R12" s="38" t="s">
        <v>59</v>
      </c>
    </row>
    <row r="13" spans="1:18" ht="23.4" thickBot="1" x14ac:dyDescent="0.45">
      <c r="A13" s="3">
        <v>4</v>
      </c>
      <c r="B13" s="17" t="s">
        <v>46</v>
      </c>
      <c r="C13" s="4">
        <f>SUM(D13:G13)</f>
        <v>44</v>
      </c>
      <c r="D13" s="4">
        <f>SUM(SEZIONI!D14,SEZIONI!D50,SEZIONI!D86,SEZIONI!D122,SEZIONI!D157,SEZIONI!D192)</f>
        <v>0</v>
      </c>
      <c r="E13" s="8"/>
      <c r="F13" s="30" t="s">
        <v>31</v>
      </c>
      <c r="G13" s="85">
        <f>SUM(SEZIONI!G14,SEZIONI!G50,SEZIONI!G86,SEZIONI!G122,SEZIONI!G157,SEZIONI!G192)</f>
        <v>44</v>
      </c>
      <c r="H13" s="86"/>
      <c r="K13" s="20" t="s">
        <v>53</v>
      </c>
      <c r="L13" s="21" t="s">
        <v>54</v>
      </c>
      <c r="N13" s="34"/>
      <c r="O13" s="51"/>
      <c r="P13" s="33">
        <f>SUM(SEZIONI!P192,SEZIONI!P157,SEZIONI!P122,SEZIONI!P86,SEZIONI!P50,SEZIONI!P14)</f>
        <v>962</v>
      </c>
      <c r="Q13" s="35">
        <f>P13/K11*100</f>
        <v>22.550398499765588</v>
      </c>
      <c r="R13" s="37">
        <v>0.5</v>
      </c>
    </row>
    <row r="14" spans="1:18" ht="23.4" thickBot="1" x14ac:dyDescent="0.45">
      <c r="A14" s="3">
        <v>5</v>
      </c>
      <c r="B14" s="17" t="s">
        <v>47</v>
      </c>
      <c r="C14" s="4">
        <f>SUM(D14:G14)</f>
        <v>286</v>
      </c>
      <c r="D14" s="4">
        <f>SUM(SEZIONI!D15,SEZIONI!D51,SEZIONI!D87,SEZIONI!D123,SEZIONI!D158,SEZIONI!D193)</f>
        <v>11</v>
      </c>
      <c r="E14" s="8"/>
      <c r="F14" s="10" t="s">
        <v>9</v>
      </c>
      <c r="G14" s="85">
        <f>SUM(SEZIONI!G15,SEZIONI!G51,SEZIONI!G87,SEZIONI!G123,SEZIONI!G158,SEZIONI!G193)</f>
        <v>275</v>
      </c>
      <c r="H14" s="86"/>
      <c r="K14" s="22">
        <f>SUM(SEZIONI!K15,SEZIONI!K51,SEZIONI!K87,SEZIONI!K123,SEZIONI!K158,SEZIONI!K193)</f>
        <v>1344</v>
      </c>
      <c r="L14" s="23">
        <f>SUM(SEZIONI!L15,SEZIONI!L51,SEZIONI!L87,SEZIONI!L123,SEZIONI!L158,SEZIONI!L193)</f>
        <v>1521</v>
      </c>
      <c r="N14" s="34">
        <f>SUM(SEZIONI!N193,SEZIONI!N158,SEZIONI!N123,SEZIONI!N87,SEZIONI!N51,SEZIONI!N15)</f>
        <v>1119</v>
      </c>
      <c r="O14" s="51">
        <f>SUM(SEZIONI!O15,SEZIONI!O51,SEZIONI!O87,SEZIONI!O123,SEZIONI!O158,SEZIONI!O193)</f>
        <v>1257</v>
      </c>
      <c r="P14" s="33">
        <f>SUM(N14:O14)</f>
        <v>2376</v>
      </c>
      <c r="Q14" s="35">
        <f>P14/K11*100</f>
        <v>55.696202531645568</v>
      </c>
      <c r="R14" s="37">
        <v>0.79166666666666663</v>
      </c>
    </row>
    <row r="15" spans="1:18" ht="23.4" thickBot="1" x14ac:dyDescent="0.45">
      <c r="A15" s="3">
        <v>6</v>
      </c>
      <c r="B15" s="17" t="s">
        <v>48</v>
      </c>
      <c r="C15" s="4">
        <f>SUM(D15:G15)</f>
        <v>26</v>
      </c>
      <c r="D15" s="4">
        <f>SUM(SEZIONI!D16,SEZIONI!D52,SEZIONI!D88,SEZIONI!D124,SEZIONI!D159,SEZIONI!D194)</f>
        <v>2</v>
      </c>
      <c r="E15" s="8"/>
      <c r="F15" s="12" t="s">
        <v>24</v>
      </c>
      <c r="G15" s="85">
        <f>SUM(SEZIONI!G16,SEZIONI!G52,SEZIONI!G88,SEZIONI!G124,SEZIONI!G159,SEZIONI!G194)</f>
        <v>24</v>
      </c>
      <c r="H15" s="86"/>
      <c r="K15" s="171" t="s">
        <v>55</v>
      </c>
      <c r="L15" s="172"/>
    </row>
    <row r="16" spans="1:18" ht="23.4" thickBot="1" x14ac:dyDescent="0.45">
      <c r="A16" s="3">
        <v>7</v>
      </c>
      <c r="B16" s="17" t="s">
        <v>49</v>
      </c>
      <c r="C16" s="4">
        <f>SUM(D16:G16)</f>
        <v>208</v>
      </c>
      <c r="D16" s="4">
        <f>SUM(SEZIONI!D17,SEZIONI!D53,SEZIONI!D89,SEZIONI!D125,SEZIONI!D160,SEZIONI!D195)</f>
        <v>8</v>
      </c>
      <c r="E16" s="8"/>
      <c r="F16" s="25" t="s">
        <v>58</v>
      </c>
      <c r="G16" s="85">
        <f>SUM(SEZIONI!G17,SEZIONI!G53,SEZIONI!G89,SEZIONI!G125,SEZIONI!G160,SEZIONI!G195)</f>
        <v>200</v>
      </c>
      <c r="H16" s="86"/>
      <c r="K16" s="173">
        <f>SUM(K14:L14)</f>
        <v>2865</v>
      </c>
      <c r="L16" s="174"/>
    </row>
    <row r="17" spans="1:8" ht="23.4" customHeight="1" thickBot="1" x14ac:dyDescent="0.45">
      <c r="A17" s="89">
        <v>8</v>
      </c>
      <c r="B17" s="105" t="s">
        <v>50</v>
      </c>
      <c r="C17" s="95">
        <f>SUM(SEZIONI!C18,SEZIONI!C54,SEZIONI!C90,SEZIONI!C126,SEZIONI!C161,SEZIONI!C196)</f>
        <v>1143</v>
      </c>
      <c r="D17" s="212">
        <f>SUM(SEZIONI!D18,SEZIONI!D54,SEZIONI!D90,SEZIONI!D126,SEZIONI!D161,SEZIONI!D196)</f>
        <v>39</v>
      </c>
      <c r="E17" s="24"/>
      <c r="F17" s="27" t="s">
        <v>23</v>
      </c>
      <c r="G17" s="85">
        <f>SUM(SEZIONI!G18,SEZIONI!G54,SEZIONI!G90,SEZIONI!G126,SEZIONI!G161,SEZIONI!G196)</f>
        <v>266</v>
      </c>
      <c r="H17" s="86"/>
    </row>
    <row r="18" spans="1:8" ht="23.4" customHeight="1" thickBot="1" x14ac:dyDescent="0.45">
      <c r="A18" s="90"/>
      <c r="B18" s="106"/>
      <c r="C18" s="96"/>
      <c r="D18" s="215"/>
      <c r="E18" s="24"/>
      <c r="F18" s="28" t="s">
        <v>20</v>
      </c>
      <c r="G18" s="85">
        <f>SUM(SEZIONI!G19,SEZIONI!G55,SEZIONI!G91,SEZIONI!G127,SEZIONI!G162,SEZIONI!G197)</f>
        <v>624</v>
      </c>
      <c r="H18" s="86"/>
    </row>
    <row r="19" spans="1:8" ht="23.4" thickBot="1" x14ac:dyDescent="0.45">
      <c r="A19" s="90"/>
      <c r="B19" s="106"/>
      <c r="C19" s="96"/>
      <c r="D19" s="215"/>
      <c r="E19" s="24"/>
      <c r="F19" s="28" t="s">
        <v>21</v>
      </c>
      <c r="G19" s="85">
        <f>SUM(SEZIONI!G20,SEZIONI!G56,SEZIONI!G92,SEZIONI!G128,SEZIONI!G163,SEZIONI!G198)</f>
        <v>195</v>
      </c>
      <c r="H19" s="86"/>
    </row>
    <row r="20" spans="1:8" ht="23.4" thickBot="1" x14ac:dyDescent="0.45">
      <c r="A20" s="91"/>
      <c r="B20" s="107"/>
      <c r="C20" s="97"/>
      <c r="D20" s="216"/>
      <c r="E20" s="24"/>
      <c r="F20" s="29" t="s">
        <v>22</v>
      </c>
      <c r="G20" s="85">
        <f>SUM(SEZIONI!G21,SEZIONI!G57,SEZIONI!G93,SEZIONI!G129,SEZIONI!G164,SEZIONI!G199)</f>
        <v>19</v>
      </c>
      <c r="H20" s="86"/>
    </row>
    <row r="21" spans="1:8" ht="23.4" thickBot="1" x14ac:dyDescent="0.45">
      <c r="A21" s="3">
        <v>9</v>
      </c>
      <c r="B21" s="17" t="s">
        <v>51</v>
      </c>
      <c r="C21" s="4">
        <f>SUM(SEZIONI!C22,SEZIONI!C58,SEZIONI!C94,SEZIONI!C130,SEZIONI!C165,SEZIONI!C200)</f>
        <v>2</v>
      </c>
      <c r="D21" s="4">
        <f>SUM(SEZIONI!D22,SEZIONI!D58,SEZIONI!D94,SEZIONI!D130,SEZIONI!D165,SEZIONI!D200)</f>
        <v>1</v>
      </c>
      <c r="E21" s="8"/>
      <c r="F21" s="26" t="s">
        <v>30</v>
      </c>
      <c r="G21" s="85">
        <f>SUM(SEZIONI!G22,SEZIONI!G58,SEZIONI!G94,SEZIONI!G130,SEZIONI!G165,SEZIONI!G200)</f>
        <v>1</v>
      </c>
      <c r="H21" s="86"/>
    </row>
    <row r="22" spans="1:8" ht="17.399999999999999" customHeight="1" x14ac:dyDescent="0.3">
      <c r="A22" s="125" t="s">
        <v>10</v>
      </c>
      <c r="B22" s="191"/>
      <c r="C22" s="195" t="s">
        <v>11</v>
      </c>
      <c r="D22" s="195" t="s">
        <v>12</v>
      </c>
      <c r="E22" s="198" t="s">
        <v>13</v>
      </c>
      <c r="F22" s="199"/>
      <c r="G22" s="206" t="s">
        <v>8</v>
      </c>
      <c r="H22" s="207"/>
    </row>
    <row r="23" spans="1:8" ht="17.399999999999999" customHeight="1" x14ac:dyDescent="0.3">
      <c r="A23" s="127"/>
      <c r="B23" s="192"/>
      <c r="C23" s="196"/>
      <c r="D23" s="196"/>
      <c r="E23" s="200"/>
      <c r="F23" s="201"/>
      <c r="G23" s="208"/>
      <c r="H23" s="209"/>
    </row>
    <row r="24" spans="1:8" ht="16.2" customHeight="1" x14ac:dyDescent="0.3">
      <c r="A24" s="127"/>
      <c r="B24" s="192"/>
      <c r="C24" s="196"/>
      <c r="D24" s="196"/>
      <c r="E24" s="200"/>
      <c r="F24" s="201"/>
      <c r="G24" s="208"/>
      <c r="H24" s="209"/>
    </row>
    <row r="25" spans="1:8" ht="34.799999999999997" customHeight="1" thickBot="1" x14ac:dyDescent="0.35">
      <c r="A25" s="127"/>
      <c r="B25" s="192"/>
      <c r="C25" s="197"/>
      <c r="D25" s="197"/>
      <c r="E25" s="200"/>
      <c r="F25" s="201"/>
      <c r="G25" s="208"/>
      <c r="H25" s="209"/>
    </row>
    <row r="26" spans="1:8" x14ac:dyDescent="0.3">
      <c r="A26" s="127"/>
      <c r="B26" s="192"/>
      <c r="C26" s="144">
        <f>SUM(C7:C21)</f>
        <v>2692</v>
      </c>
      <c r="D26" s="144">
        <f>SUM(D7:D21)</f>
        <v>97</v>
      </c>
      <c r="E26" s="202"/>
      <c r="F26" s="203"/>
      <c r="G26" s="146">
        <f>SUM(G7:H21)</f>
        <v>2595</v>
      </c>
      <c r="H26" s="147"/>
    </row>
    <row r="27" spans="1:8" ht="15" thickBot="1" x14ac:dyDescent="0.35">
      <c r="A27" s="193"/>
      <c r="B27" s="194"/>
      <c r="C27" s="145"/>
      <c r="D27" s="145"/>
      <c r="E27" s="204"/>
      <c r="F27" s="205"/>
      <c r="G27" s="148"/>
      <c r="H27" s="149"/>
    </row>
    <row r="28" spans="1:8" ht="21" thickBot="1" x14ac:dyDescent="0.35">
      <c r="A28" s="211" t="s">
        <v>14</v>
      </c>
      <c r="B28" s="93"/>
      <c r="C28" s="93"/>
      <c r="D28" s="93"/>
      <c r="E28" s="93"/>
      <c r="F28" s="93"/>
      <c r="G28" s="114">
        <f>SUM(SEZIONI!G30,SEZIONI!G66,SEZIONI!G102,SEZIONI!G137,SEZIONI!G172,SEZIONI!G207)</f>
        <v>70</v>
      </c>
      <c r="H28" s="115"/>
    </row>
    <row r="29" spans="1:8" ht="21" thickBot="1" x14ac:dyDescent="0.35">
      <c r="A29" s="112" t="s">
        <v>15</v>
      </c>
      <c r="B29" s="113"/>
      <c r="C29" s="113"/>
      <c r="D29" s="113"/>
      <c r="E29" s="113"/>
      <c r="F29" s="78"/>
      <c r="G29" s="114">
        <f>SUM(SEZIONI!G31,SEZIONI!G67,SEZIONI!G103,SEZIONI!G138,SEZIONI!G173,SEZIONI!G208)</f>
        <v>103</v>
      </c>
      <c r="H29" s="115"/>
    </row>
    <row r="30" spans="1:8" ht="21" thickBot="1" x14ac:dyDescent="0.35">
      <c r="A30" s="116" t="s">
        <v>62</v>
      </c>
      <c r="B30" s="117"/>
      <c r="C30" s="117"/>
      <c r="D30" s="117"/>
      <c r="E30" s="117"/>
      <c r="F30" s="83"/>
      <c r="G30" s="114">
        <f>SUM(SEZIONI!G32,SEZIONI!G68,SEZIONI!G104,SEZIONI!G139,SEZIONI!G174,SEZIONI!G209)</f>
        <v>0</v>
      </c>
      <c r="H30" s="115"/>
    </row>
    <row r="31" spans="1:8" ht="15" thickBot="1" x14ac:dyDescent="0.35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25" t="s">
        <v>16</v>
      </c>
      <c r="B32" s="150"/>
      <c r="C32" s="151"/>
      <c r="D32" s="155">
        <f>SUM(C26,G28:H29)</f>
        <v>2865</v>
      </c>
      <c r="E32" s="1"/>
      <c r="F32" s="157" t="s">
        <v>17</v>
      </c>
      <c r="G32" s="146">
        <f>SUM(C26,G28:H30)</f>
        <v>2865</v>
      </c>
      <c r="H32" s="147"/>
    </row>
    <row r="33" spans="1:8" ht="15" thickBot="1" x14ac:dyDescent="0.35">
      <c r="A33" s="116"/>
      <c r="B33" s="117"/>
      <c r="C33" s="83"/>
      <c r="D33" s="210"/>
      <c r="E33" s="1"/>
      <c r="F33" s="80"/>
      <c r="G33" s="148"/>
      <c r="H33" s="149"/>
    </row>
  </sheetData>
  <mergeCells count="57">
    <mergeCell ref="A32:C33"/>
    <mergeCell ref="D32:D33"/>
    <mergeCell ref="F32:F33"/>
    <mergeCell ref="G32:H33"/>
    <mergeCell ref="A28:F28"/>
    <mergeCell ref="G28:H28"/>
    <mergeCell ref="A29:F29"/>
    <mergeCell ref="G29:H29"/>
    <mergeCell ref="A30:F30"/>
    <mergeCell ref="G30:H30"/>
    <mergeCell ref="G20:H20"/>
    <mergeCell ref="G21:H21"/>
    <mergeCell ref="A22:B27"/>
    <mergeCell ref="C22:C25"/>
    <mergeCell ref="D22:D25"/>
    <mergeCell ref="E22:F27"/>
    <mergeCell ref="G22:H25"/>
    <mergeCell ref="C26:C27"/>
    <mergeCell ref="D26:D27"/>
    <mergeCell ref="G26:H27"/>
    <mergeCell ref="A17:A20"/>
    <mergeCell ref="B17:B20"/>
    <mergeCell ref="C17:C20"/>
    <mergeCell ref="D17:D20"/>
    <mergeCell ref="G16:H16"/>
    <mergeCell ref="G17:H17"/>
    <mergeCell ref="G18:H18"/>
    <mergeCell ref="G19:H19"/>
    <mergeCell ref="G15:H15"/>
    <mergeCell ref="A1:H1"/>
    <mergeCell ref="A2:H2"/>
    <mergeCell ref="A3:C3"/>
    <mergeCell ref="D3:H3"/>
    <mergeCell ref="A4:C4"/>
    <mergeCell ref="D4:H4"/>
    <mergeCell ref="A5:H5"/>
    <mergeCell ref="G6:H6"/>
    <mergeCell ref="G7:H7"/>
    <mergeCell ref="G8:H8"/>
    <mergeCell ref="G14:H14"/>
    <mergeCell ref="A9:A12"/>
    <mergeCell ref="B9:B12"/>
    <mergeCell ref="C9:C12"/>
    <mergeCell ref="D9:D12"/>
    <mergeCell ref="G9:H9"/>
    <mergeCell ref="G10:H10"/>
    <mergeCell ref="G11:H11"/>
    <mergeCell ref="G12:H12"/>
    <mergeCell ref="G13:H13"/>
    <mergeCell ref="K16:L16"/>
    <mergeCell ref="N7:P7"/>
    <mergeCell ref="N8:P10"/>
    <mergeCell ref="K7:L7"/>
    <mergeCell ref="K10:L10"/>
    <mergeCell ref="K11:L11"/>
    <mergeCell ref="K12:L12"/>
    <mergeCell ref="K15:L15"/>
  </mergeCells>
  <pageMargins left="0.7" right="0.7" top="0.75" bottom="0.75" header="0.3" footer="0.3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SEZIONI</vt:lpstr>
      <vt:lpstr>RIEPILOGO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2022-09-26T04:10:58Z</dcterms:modified>
</cp:coreProperties>
</file>